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40成績関係\★単位修得状況チェックシート（2012-2018入学者対応）\"/>
    </mc:Choice>
  </mc:AlternateContent>
  <bookViews>
    <workbookView xWindow="0" yWindow="0" windowWidth="28800" windowHeight="9585"/>
  </bookViews>
  <sheets>
    <sheet name="入力シート１（使い方、所属選択）" sheetId="3" r:id="rId1"/>
    <sheet name="入力シート２（チェック）" sheetId="2" r:id="rId2"/>
    <sheet name="参考）専攻語科目演習＋専攻科目の最低修得単位数" sheetId="4" r:id="rId3"/>
  </sheets>
  <definedNames>
    <definedName name="_xlnm._FilterDatabase" localSheetId="2" hidden="1">'参考）専攻語科目演習＋専攻科目の最低修得単位数'!$A$1:$H$25</definedName>
    <definedName name="_xlnm.Print_Area" localSheetId="1">'入力シート２（チェック）'!$A$1:$L$37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I28" i="2" l="1"/>
  <c r="G18" i="2"/>
  <c r="G23" i="2"/>
  <c r="G21" i="2" s="1"/>
  <c r="J8" i="2" l="1"/>
  <c r="J28" i="2" l="1"/>
  <c r="G36" i="2" l="1"/>
  <c r="B1" i="2" l="1"/>
  <c r="J19" i="2" l="1"/>
  <c r="L1" i="2" l="1"/>
  <c r="J26" i="2"/>
  <c r="J35" i="2"/>
  <c r="J14" i="2"/>
  <c r="J13" i="2"/>
  <c r="J21" i="2" l="1"/>
  <c r="E25" i="2" l="1"/>
  <c r="J10" i="2"/>
  <c r="J30" i="2"/>
  <c r="J27" i="2"/>
  <c r="J20" i="2"/>
  <c r="J17" i="2"/>
  <c r="J16" i="2"/>
  <c r="J15" i="2"/>
  <c r="J12" i="2"/>
  <c r="J9" i="2"/>
  <c r="K19" i="2" l="1"/>
  <c r="L7" i="2"/>
  <c r="K7" i="2"/>
  <c r="E22" i="2"/>
  <c r="J22" i="2" s="1"/>
  <c r="E24" i="2"/>
  <c r="J24" i="2" s="1"/>
  <c r="J25" i="2"/>
  <c r="E23" i="2" l="1"/>
  <c r="J23" i="2" s="1"/>
  <c r="L19" i="2" l="1"/>
</calcChain>
</file>

<file path=xl/sharedStrings.xml><?xml version="1.0" encoding="utf-8"?>
<sst xmlns="http://schemas.openxmlformats.org/spreadsheetml/2006/main" count="156" uniqueCount="151">
  <si>
    <t>03</t>
  </si>
  <si>
    <t>基礎教養１</t>
  </si>
  <si>
    <t>基礎教養２</t>
  </si>
  <si>
    <t>現代教養科目</t>
  </si>
  <si>
    <t>国際教養１</t>
  </si>
  <si>
    <t>専門基礎教育科目</t>
  </si>
  <si>
    <t>基礎セミナー</t>
  </si>
  <si>
    <t>選択科目（ｺﾐｭﾆｹｰｼｮﾝﾃﾞｻﾞｲﾝ科目）</t>
  </si>
  <si>
    <t>選択科目（国際交流科目）</t>
  </si>
  <si>
    <t>選択科目（他大学科目）</t>
  </si>
  <si>
    <t>学部共通科目</t>
  </si>
  <si>
    <t>研究外国語</t>
  </si>
  <si>
    <t>専攻語科目　１年実習</t>
  </si>
  <si>
    <t>専攻語科目　２年実習</t>
  </si>
  <si>
    <t>06</t>
  </si>
  <si>
    <t>専攻科目　講義</t>
  </si>
  <si>
    <t>専攻語科目　演習</t>
  </si>
  <si>
    <t>専攻科目　演習</t>
  </si>
  <si>
    <t>科目区分名（成績証明書）</t>
    <rPh sb="0" eb="2">
      <t>カモク</t>
    </rPh>
    <rPh sb="2" eb="4">
      <t>クブン</t>
    </rPh>
    <rPh sb="4" eb="5">
      <t>メイ</t>
    </rPh>
    <rPh sb="6" eb="8">
      <t>セイセキ</t>
    </rPh>
    <rPh sb="8" eb="11">
      <t>ショウメイショ</t>
    </rPh>
    <phoneticPr fontId="1"/>
  </si>
  <si>
    <t>国際教養２</t>
    <phoneticPr fontId="1"/>
  </si>
  <si>
    <t>専門教育系科目</t>
    <rPh sb="0" eb="7">
      <t>センモンキョウイクケイカモク</t>
    </rPh>
    <phoneticPr fontId="1"/>
  </si>
  <si>
    <t>合計</t>
  </si>
  <si>
    <t>共通教育系科目
（全学共通教育科目）</t>
    <rPh sb="0" eb="7">
      <t>キョウツウキョウイクケイカモク</t>
    </rPh>
    <rPh sb="9" eb="17">
      <t>ゼンガクキョウツウキョウイクカモク</t>
    </rPh>
    <phoneticPr fontId="1"/>
  </si>
  <si>
    <t>自己チェック日：</t>
    <rPh sb="0" eb="2">
      <t>ジコ</t>
    </rPh>
    <rPh sb="6" eb="7">
      <t>ビ</t>
    </rPh>
    <phoneticPr fontId="1"/>
  </si>
  <si>
    <t>所属：</t>
    <rPh sb="0" eb="2">
      <t>ショゾク</t>
    </rPh>
    <phoneticPr fontId="1"/>
  </si>
  <si>
    <t>専攻コード</t>
  </si>
  <si>
    <t>専攻</t>
  </si>
  <si>
    <t>専攻科目　合計</t>
  </si>
  <si>
    <t>専攻語科目　または　専攻科目</t>
  </si>
  <si>
    <t>日本語専攻</t>
  </si>
  <si>
    <t>中国語専攻</t>
  </si>
  <si>
    <t>09</t>
  </si>
  <si>
    <t>朝鮮語専攻</t>
  </si>
  <si>
    <t>12</t>
  </si>
  <si>
    <t>モンゴル語専攻</t>
  </si>
  <si>
    <t>15</t>
  </si>
  <si>
    <t>インドネシア語専攻</t>
  </si>
  <si>
    <t>18</t>
  </si>
  <si>
    <t>フィリピン語専攻</t>
  </si>
  <si>
    <t>21</t>
  </si>
  <si>
    <t>タイ語専攻</t>
  </si>
  <si>
    <t>24</t>
  </si>
  <si>
    <t>ベトナム語専攻</t>
  </si>
  <si>
    <t>27</t>
  </si>
  <si>
    <t>ビルマ語専攻</t>
  </si>
  <si>
    <t>30</t>
  </si>
  <si>
    <t>ヒンディー語専攻</t>
  </si>
  <si>
    <t>33</t>
  </si>
  <si>
    <t>ウルドゥー語専攻</t>
  </si>
  <si>
    <t>36</t>
  </si>
  <si>
    <t>アラビア語専攻</t>
  </si>
  <si>
    <t>39</t>
  </si>
  <si>
    <t>ペルシア語専攻</t>
  </si>
  <si>
    <t>42</t>
  </si>
  <si>
    <t>トルコ語専攻</t>
  </si>
  <si>
    <t>45</t>
  </si>
  <si>
    <t>スワヒリ語専攻</t>
  </si>
  <si>
    <t>48</t>
  </si>
  <si>
    <t>ロシア語専攻</t>
  </si>
  <si>
    <t>51</t>
  </si>
  <si>
    <t>ハンガリー語専攻</t>
  </si>
  <si>
    <t>54</t>
  </si>
  <si>
    <t>デンマーク語専攻</t>
  </si>
  <si>
    <t>57</t>
  </si>
  <si>
    <t>スウェーデン語専攻</t>
  </si>
  <si>
    <t>60</t>
  </si>
  <si>
    <t>ドイツ語専攻</t>
  </si>
  <si>
    <t>63</t>
  </si>
  <si>
    <t>英語専攻</t>
  </si>
  <si>
    <t>66</t>
  </si>
  <si>
    <t>フランス語専攻</t>
  </si>
  <si>
    <t>69</t>
  </si>
  <si>
    <t>イタリア語専攻</t>
  </si>
  <si>
    <t>72</t>
  </si>
  <si>
    <t>スペイン語専攻</t>
  </si>
  <si>
    <t>75</t>
  </si>
  <si>
    <t>ポルトガル語専攻</t>
  </si>
  <si>
    <r>
      <t xml:space="preserve">6
</t>
    </r>
    <r>
      <rPr>
        <sz val="8"/>
        <color theme="1"/>
        <rFont val="メイリオ"/>
        <family val="3"/>
        <charset val="128"/>
      </rPr>
      <t>（先端と国際１の合計）</t>
    </r>
    <rPh sb="3" eb="5">
      <t>センタン</t>
    </rPh>
    <rPh sb="6" eb="8">
      <t>コクサイ</t>
    </rPh>
    <rPh sb="10" eb="12">
      <t>ゴウケイ</t>
    </rPh>
    <phoneticPr fontId="1"/>
  </si>
  <si>
    <t>選択科目（他学部科目）</t>
    <rPh sb="6" eb="8">
      <t>ガクブ</t>
    </rPh>
    <phoneticPr fontId="1"/>
  </si>
  <si>
    <t>各区分や系での必要単位数を満たしているか？</t>
    <phoneticPr fontId="1"/>
  </si>
  <si>
    <t>（１）</t>
    <phoneticPr fontId="1"/>
  </si>
  <si>
    <t>（２）</t>
  </si>
  <si>
    <t>（３）</t>
    <phoneticPr fontId="1"/>
  </si>
  <si>
    <t>２．チェックリスト</t>
    <phoneticPr fontId="1"/>
  </si>
  <si>
    <t>３．注意事項</t>
    <rPh sb="2" eb="4">
      <t>チュウイ</t>
    </rPh>
    <rPh sb="4" eb="6">
      <t>ジコウ</t>
    </rPh>
    <phoneticPr fontId="1"/>
  </si>
  <si>
    <t>☑</t>
    <phoneticPr fontId="1"/>
  </si>
  <si>
    <t>☑</t>
    <phoneticPr fontId="1"/>
  </si>
  <si>
    <t>各科目区分で定められた単位数のほか、共通教育系科目では6単位、専門教育系科目では18単位、所定の科目区分から修得が必要。</t>
    <rPh sb="0" eb="3">
      <t>カクカモク</t>
    </rPh>
    <rPh sb="3" eb="5">
      <t>クブン</t>
    </rPh>
    <rPh sb="6" eb="7">
      <t>サダ</t>
    </rPh>
    <rPh sb="11" eb="14">
      <t>タンイスウ</t>
    </rPh>
    <rPh sb="18" eb="20">
      <t>キョウツウ</t>
    </rPh>
    <rPh sb="20" eb="22">
      <t>キョウイク</t>
    </rPh>
    <rPh sb="22" eb="23">
      <t>ケイ</t>
    </rPh>
    <rPh sb="23" eb="25">
      <t>カモク</t>
    </rPh>
    <rPh sb="28" eb="30">
      <t>タンイ</t>
    </rPh>
    <rPh sb="31" eb="33">
      <t>センモン</t>
    </rPh>
    <rPh sb="33" eb="35">
      <t>キョウイク</t>
    </rPh>
    <rPh sb="35" eb="36">
      <t>ケイ</t>
    </rPh>
    <rPh sb="36" eb="38">
      <t>カモク</t>
    </rPh>
    <rPh sb="42" eb="44">
      <t>タンイ</t>
    </rPh>
    <rPh sb="45" eb="47">
      <t>ショテイ</t>
    </rPh>
    <rPh sb="48" eb="50">
      <t>カモク</t>
    </rPh>
    <rPh sb="50" eb="52">
      <t>クブン</t>
    </rPh>
    <rPh sb="54" eb="56">
      <t>シュウトク</t>
    </rPh>
    <rPh sb="57" eb="59">
      <t>ヒツヨウ</t>
    </rPh>
    <phoneticPr fontId="1"/>
  </si>
  <si>
    <t>専攻語科目演習及び専攻科目では合計44単位必要だが、それぞれに最低修得単位数が定められており、これを満たしたうえで44単位の修得が必要。</t>
    <rPh sb="0" eb="2">
      <t>センコウ</t>
    </rPh>
    <rPh sb="2" eb="3">
      <t>ゴ</t>
    </rPh>
    <rPh sb="3" eb="5">
      <t>カモク</t>
    </rPh>
    <rPh sb="5" eb="7">
      <t>エンシュウ</t>
    </rPh>
    <rPh sb="7" eb="8">
      <t>オヨ</t>
    </rPh>
    <rPh sb="9" eb="11">
      <t>センコウ</t>
    </rPh>
    <rPh sb="11" eb="13">
      <t>カモク</t>
    </rPh>
    <rPh sb="15" eb="17">
      <t>ゴウケイ</t>
    </rPh>
    <rPh sb="19" eb="21">
      <t>タンイ</t>
    </rPh>
    <rPh sb="21" eb="23">
      <t>ヒツヨウ</t>
    </rPh>
    <rPh sb="31" eb="33">
      <t>サイテイ</t>
    </rPh>
    <rPh sb="33" eb="35">
      <t>シュウトク</t>
    </rPh>
    <rPh sb="35" eb="37">
      <t>タンイ</t>
    </rPh>
    <rPh sb="37" eb="38">
      <t>スウ</t>
    </rPh>
    <rPh sb="39" eb="40">
      <t>サダ</t>
    </rPh>
    <rPh sb="50" eb="51">
      <t>ミ</t>
    </rPh>
    <rPh sb="59" eb="61">
      <t>タンイ</t>
    </rPh>
    <rPh sb="62" eb="64">
      <t>シュウトク</t>
    </rPh>
    <rPh sb="65" eb="67">
      <t>ヒツヨウ</t>
    </rPh>
    <phoneticPr fontId="1"/>
  </si>
  <si>
    <t>兼修語学は、同一言語で4単位、修得が必要。</t>
    <rPh sb="0" eb="2">
      <t>ケンシュウ</t>
    </rPh>
    <rPh sb="2" eb="4">
      <t>ゴガク</t>
    </rPh>
    <rPh sb="6" eb="8">
      <t>ドウイツ</t>
    </rPh>
    <rPh sb="8" eb="10">
      <t>ゲンゴ</t>
    </rPh>
    <rPh sb="12" eb="14">
      <t>タンイ</t>
    </rPh>
    <rPh sb="15" eb="17">
      <t>シュウトク</t>
    </rPh>
    <rPh sb="18" eb="20">
      <t>ヒツヨウ</t>
    </rPh>
    <phoneticPr fontId="1"/>
  </si>
  <si>
    <t>　しかし、万一、「シート２」に表示されていない科目区分が成績証明書にある場合や、その他不具合がある場合は、自身での判断を行わず、</t>
    <rPh sb="5" eb="7">
      <t>マンイチ</t>
    </rPh>
    <rPh sb="15" eb="17">
      <t>ヒョウジ</t>
    </rPh>
    <rPh sb="23" eb="25">
      <t>カモク</t>
    </rPh>
    <rPh sb="25" eb="27">
      <t>クブン</t>
    </rPh>
    <rPh sb="28" eb="30">
      <t>セイセキ</t>
    </rPh>
    <rPh sb="30" eb="33">
      <t>ショウメイショ</t>
    </rPh>
    <rPh sb="36" eb="38">
      <t>バアイ</t>
    </rPh>
    <rPh sb="42" eb="43">
      <t>タ</t>
    </rPh>
    <rPh sb="43" eb="46">
      <t>フグアイ</t>
    </rPh>
    <rPh sb="49" eb="51">
      <t>バアイ</t>
    </rPh>
    <rPh sb="53" eb="55">
      <t>ジシン</t>
    </rPh>
    <rPh sb="57" eb="59">
      <t>ハンダン</t>
    </rPh>
    <rPh sb="60" eb="61">
      <t>オコナ</t>
    </rPh>
    <phoneticPr fontId="1"/>
  </si>
  <si>
    <t>※(A)に「0」と表示の区分は、必ずしも単位修得が必要ではないが、修得した場合は卒業要件単位に算入可能な区分を指します。</t>
    <rPh sb="9" eb="11">
      <t>ヒョウジ</t>
    </rPh>
    <rPh sb="12" eb="14">
      <t>クブン</t>
    </rPh>
    <rPh sb="16" eb="17">
      <t>カナラ</t>
    </rPh>
    <rPh sb="20" eb="22">
      <t>タンイ</t>
    </rPh>
    <rPh sb="22" eb="24">
      <t>シュウトク</t>
    </rPh>
    <rPh sb="25" eb="27">
      <t>ヒツヨウ</t>
    </rPh>
    <rPh sb="33" eb="35">
      <t>シュウトク</t>
    </rPh>
    <rPh sb="37" eb="39">
      <t>バアイ</t>
    </rPh>
    <rPh sb="40" eb="42">
      <t>ソツギョウ</t>
    </rPh>
    <rPh sb="42" eb="44">
      <t>ヨウケン</t>
    </rPh>
    <rPh sb="44" eb="46">
      <t>タンイ</t>
    </rPh>
    <rPh sb="47" eb="49">
      <t>サンニュウ</t>
    </rPh>
    <rPh sb="49" eb="51">
      <t>カノウ</t>
    </rPh>
    <rPh sb="52" eb="54">
      <t>クブン</t>
    </rPh>
    <rPh sb="55" eb="56">
      <t>サ</t>
    </rPh>
    <phoneticPr fontId="1"/>
  </si>
  <si>
    <t>専攻語科目演習(a)
＋
専攻科目(b)</t>
    <rPh sb="0" eb="2">
      <t>センコウ</t>
    </rPh>
    <rPh sb="2" eb="3">
      <t>ゴ</t>
    </rPh>
    <rPh sb="3" eb="5">
      <t>カモク</t>
    </rPh>
    <rPh sb="5" eb="7">
      <t>エンシュウ</t>
    </rPh>
    <rPh sb="13" eb="15">
      <t>センコウ</t>
    </rPh>
    <rPh sb="15" eb="17">
      <t>カモク</t>
    </rPh>
    <phoneticPr fontId="1"/>
  </si>
  <si>
    <t>　・(a)専攻語科目　演習</t>
    <phoneticPr fontId="1"/>
  </si>
  <si>
    <t>　・(b)専攻科目</t>
    <rPh sb="5" eb="7">
      <t>センコウ</t>
    </rPh>
    <rPh sb="7" eb="9">
      <t>カモク</t>
    </rPh>
    <phoneticPr fontId="1"/>
  </si>
  <si>
    <t>↓(a)(b)の内訳：</t>
    <rPh sb="8" eb="10">
      <t>ウチワケ</t>
    </rPh>
    <phoneticPr fontId="1"/>
  </si>
  <si>
    <t>所定の期限（毎年度1月末）までに提出がなければ、成績は「F(不可)」となる。</t>
    <rPh sb="0" eb="2">
      <t>ショテイ</t>
    </rPh>
    <rPh sb="3" eb="5">
      <t>キゲン</t>
    </rPh>
    <rPh sb="6" eb="9">
      <t>マイネンド</t>
    </rPh>
    <rPh sb="10" eb="12">
      <t>ガツマツ</t>
    </rPh>
    <rPh sb="16" eb="18">
      <t>テイシュツ</t>
    </rPh>
    <rPh sb="24" eb="26">
      <t>セイセキ</t>
    </rPh>
    <rPh sb="30" eb="32">
      <t>フカ</t>
    </rPh>
    <phoneticPr fontId="1"/>
  </si>
  <si>
    <t>・所要欄への入力ミス及び外国語学部教務係以外の者によるシートの改変には、外国語学部教務係は一切責任を負いません。</t>
    <rPh sb="1" eb="4">
      <t>ショヨウラン</t>
    </rPh>
    <rPh sb="6" eb="8">
      <t>ニュウリョク</t>
    </rPh>
    <rPh sb="10" eb="11">
      <t>オヨ</t>
    </rPh>
    <rPh sb="12" eb="17">
      <t>ガイコクゴガクブ</t>
    </rPh>
    <rPh sb="17" eb="19">
      <t>キョウム</t>
    </rPh>
    <rPh sb="19" eb="20">
      <t>カカリ</t>
    </rPh>
    <rPh sb="20" eb="22">
      <t>イガイ</t>
    </rPh>
    <rPh sb="23" eb="24">
      <t>モノ</t>
    </rPh>
    <rPh sb="31" eb="33">
      <t>カイヘン</t>
    </rPh>
    <rPh sb="36" eb="39">
      <t>ガイコクゴ</t>
    </rPh>
    <rPh sb="39" eb="41">
      <t>ガクブ</t>
    </rPh>
    <rPh sb="41" eb="43">
      <t>キョウム</t>
    </rPh>
    <rPh sb="43" eb="44">
      <t>カカリ</t>
    </rPh>
    <rPh sb="45" eb="47">
      <t>イッサイ</t>
    </rPh>
    <rPh sb="47" eb="49">
      <t>セキニン</t>
    </rPh>
    <rPh sb="50" eb="51">
      <t>オ</t>
    </rPh>
    <phoneticPr fontId="1"/>
  </si>
  <si>
    <t>　疑義内容を明示の上、必ず外国語学部教務係に問い合わせてください。</t>
    <rPh sb="1" eb="3">
      <t>ギギ</t>
    </rPh>
    <rPh sb="3" eb="5">
      <t>ナイヨウ</t>
    </rPh>
    <rPh sb="6" eb="8">
      <t>メイジ</t>
    </rPh>
    <rPh sb="9" eb="10">
      <t>ウエ</t>
    </rPh>
    <rPh sb="11" eb="12">
      <t>カナラ</t>
    </rPh>
    <rPh sb="22" eb="23">
      <t>ト</t>
    </rPh>
    <rPh sb="24" eb="25">
      <t>ア</t>
    </rPh>
    <phoneticPr fontId="1"/>
  </si>
  <si>
    <t>・シートの改善に関する具体的なご提案があれば、検討させていただきます。外国語学部教務係にお寄せください。</t>
    <rPh sb="5" eb="7">
      <t>カイゼン</t>
    </rPh>
    <rPh sb="8" eb="9">
      <t>カン</t>
    </rPh>
    <rPh sb="11" eb="14">
      <t>グタイテキ</t>
    </rPh>
    <rPh sb="16" eb="18">
      <t>テイアン</t>
    </rPh>
    <rPh sb="23" eb="25">
      <t>ケントウ</t>
    </rPh>
    <rPh sb="35" eb="38">
      <t>ガイコクゴ</t>
    </rPh>
    <rPh sb="38" eb="40">
      <t>ガクブ</t>
    </rPh>
    <rPh sb="40" eb="42">
      <t>キョウム</t>
    </rPh>
    <rPh sb="42" eb="43">
      <t>カカリ</t>
    </rPh>
    <rPh sb="45" eb="46">
      <t>ヨ</t>
    </rPh>
    <phoneticPr fontId="1"/>
  </si>
  <si>
    <t>（４）</t>
    <phoneticPr fontId="1"/>
  </si>
  <si>
    <t>共通教育系科目　卒業要件単位数（合計）</t>
    <rPh sb="0" eb="2">
      <t>キョウツウ</t>
    </rPh>
    <rPh sb="2" eb="4">
      <t>キョウイク</t>
    </rPh>
    <rPh sb="4" eb="5">
      <t>ケイ</t>
    </rPh>
    <rPh sb="5" eb="7">
      <t>カモク</t>
    </rPh>
    <rPh sb="8" eb="10">
      <t>ソツギョウ</t>
    </rPh>
    <rPh sb="10" eb="12">
      <t>ヨウケン</t>
    </rPh>
    <rPh sb="12" eb="14">
      <t>タンイ</t>
    </rPh>
    <rPh sb="14" eb="15">
      <t>スウ</t>
    </rPh>
    <rPh sb="16" eb="18">
      <t>ゴウケイ</t>
    </rPh>
    <phoneticPr fontId="1"/>
  </si>
  <si>
    <t>専門教育系科目　卒業要件単位数（合計）</t>
    <rPh sb="0" eb="2">
      <t>センモン</t>
    </rPh>
    <rPh sb="2" eb="4">
      <t>キョウイク</t>
    </rPh>
    <rPh sb="4" eb="5">
      <t>ケイ</t>
    </rPh>
    <rPh sb="5" eb="7">
      <t>カモク</t>
    </rPh>
    <rPh sb="8" eb="10">
      <t>ソツギョウ</t>
    </rPh>
    <rPh sb="10" eb="12">
      <t>ヨウケン</t>
    </rPh>
    <rPh sb="12" eb="14">
      <t>タンイ</t>
    </rPh>
    <rPh sb="14" eb="15">
      <t>スウ</t>
    </rPh>
    <rPh sb="16" eb="18">
      <t>ゴウケイ</t>
    </rPh>
    <phoneticPr fontId="1"/>
  </si>
  <si>
    <t>「成績証明書」、またはWeb KOANの「単位修得状況照会」画面をお手元にご用意ください。</t>
    <rPh sb="1" eb="3">
      <t>セイセキ</t>
    </rPh>
    <rPh sb="3" eb="6">
      <t>ショウメイショ</t>
    </rPh>
    <rPh sb="21" eb="23">
      <t>タンイ</t>
    </rPh>
    <rPh sb="23" eb="25">
      <t>シュウトク</t>
    </rPh>
    <rPh sb="25" eb="27">
      <t>ジョウキョウ</t>
    </rPh>
    <rPh sb="27" eb="29">
      <t>ショウカイ</t>
    </rPh>
    <rPh sb="30" eb="32">
      <t>ガメン</t>
    </rPh>
    <rPh sb="34" eb="36">
      <t>テモト</t>
    </rPh>
    <rPh sb="38" eb="40">
      <t>ヨウイ</t>
    </rPh>
    <phoneticPr fontId="1"/>
  </si>
  <si>
    <r>
      <t>例）中国語専攻の場合、</t>
    </r>
    <r>
      <rPr>
        <b/>
        <u/>
        <sz val="14"/>
        <color theme="1"/>
        <rFont val="メイリオ"/>
        <family val="3"/>
        <charset val="128"/>
      </rPr>
      <t>以下を充足の上で44単位の修得</t>
    </r>
    <r>
      <rPr>
        <sz val="14"/>
        <color theme="1"/>
        <rFont val="メイリオ"/>
        <family val="3"/>
        <charset val="128"/>
      </rPr>
      <t>が必要。
　・専攻語科目演習　16単位
　・専攻科目　講義　8単位
　・専攻科目　演習　12単位</t>
    </r>
    <rPh sb="0" eb="1">
      <t>レイ</t>
    </rPh>
    <rPh sb="2" eb="4">
      <t>チュウゴク</t>
    </rPh>
    <rPh sb="4" eb="5">
      <t>ゴ</t>
    </rPh>
    <rPh sb="5" eb="7">
      <t>センコウ</t>
    </rPh>
    <rPh sb="8" eb="10">
      <t>バアイ</t>
    </rPh>
    <rPh sb="11" eb="13">
      <t>イカ</t>
    </rPh>
    <rPh sb="14" eb="16">
      <t>ジュウソク</t>
    </rPh>
    <rPh sb="17" eb="18">
      <t>ウエ</t>
    </rPh>
    <rPh sb="21" eb="23">
      <t>タンイ</t>
    </rPh>
    <rPh sb="24" eb="26">
      <t>シュウトク</t>
    </rPh>
    <rPh sb="27" eb="29">
      <t>ヒツヨウ</t>
    </rPh>
    <rPh sb="33" eb="38">
      <t>センコウゴカモク</t>
    </rPh>
    <rPh sb="38" eb="40">
      <t>エンシュウ</t>
    </rPh>
    <rPh sb="43" eb="45">
      <t>タンイ</t>
    </rPh>
    <rPh sb="48" eb="50">
      <t>センコウ</t>
    </rPh>
    <rPh sb="50" eb="52">
      <t>カモク</t>
    </rPh>
    <rPh sb="53" eb="55">
      <t>コウギ</t>
    </rPh>
    <rPh sb="57" eb="59">
      <t>タンイ</t>
    </rPh>
    <rPh sb="62" eb="64">
      <t>センコウ</t>
    </rPh>
    <rPh sb="64" eb="66">
      <t>カモク</t>
    </rPh>
    <rPh sb="67" eb="69">
      <t>エンシュウ</t>
    </rPh>
    <rPh sb="72" eb="74">
      <t>タンイ</t>
    </rPh>
    <phoneticPr fontId="1"/>
  </si>
  <si>
    <t>選択科目（ｸﾞﾛｰﾊﾞﾙｺﾗﾎﾞﾚｰｼｮﾝ科目）</t>
    <phoneticPr fontId="1"/>
  </si>
  <si>
    <t>専攻科目　講義</t>
    <rPh sb="0" eb="2">
      <t>センコウ</t>
    </rPh>
    <rPh sb="2" eb="4">
      <t>カモク</t>
    </rPh>
    <rPh sb="5" eb="7">
      <t>コウギ</t>
    </rPh>
    <phoneticPr fontId="1"/>
  </si>
  <si>
    <t>専攻科目　演習</t>
    <rPh sb="0" eb="2">
      <t>センコウ</t>
    </rPh>
    <rPh sb="2" eb="4">
      <t>カモク</t>
    </rPh>
    <phoneticPr fontId="1"/>
  </si>
  <si>
    <t>第１外国語（総合英語）</t>
    <phoneticPr fontId="1"/>
  </si>
  <si>
    <t>情報処理教育科目</t>
    <phoneticPr fontId="1"/>
  </si>
  <si>
    <t>健康・スポーツ教育科目</t>
    <phoneticPr fontId="1"/>
  </si>
  <si>
    <t>　※上限4単位</t>
    <rPh sb="2" eb="4">
      <t>ジョウゲン</t>
    </rPh>
    <rPh sb="5" eb="7">
      <t>タンイ</t>
    </rPh>
    <phoneticPr fontId="1"/>
  </si>
  <si>
    <t>　※上限2単位</t>
    <rPh sb="2" eb="4">
      <t>ジョウゲン</t>
    </rPh>
    <rPh sb="5" eb="7">
      <t>タンイ</t>
    </rPh>
    <phoneticPr fontId="1"/>
  </si>
  <si>
    <t>※区分「他学科・専攻・教免等科目」「教職科目・その他要件外科目」は卒業要件外です。</t>
    <rPh sb="1" eb="3">
      <t>クブン</t>
    </rPh>
    <rPh sb="4" eb="7">
      <t>タガッカ</t>
    </rPh>
    <rPh sb="8" eb="10">
      <t>センコウ</t>
    </rPh>
    <rPh sb="11" eb="13">
      <t>キョウメン</t>
    </rPh>
    <rPh sb="13" eb="14">
      <t>トウ</t>
    </rPh>
    <rPh sb="14" eb="16">
      <t>カモク</t>
    </rPh>
    <rPh sb="33" eb="35">
      <t>ソツギョウ</t>
    </rPh>
    <rPh sb="35" eb="37">
      <t>ヨウケン</t>
    </rPh>
    <rPh sb="37" eb="38">
      <t>ソト</t>
    </rPh>
    <phoneticPr fontId="1"/>
  </si>
  <si>
    <t>(A)卒業要件単位数</t>
    <rPh sb="3" eb="9">
      <t>ソツギョウヨウケンタンイ</t>
    </rPh>
    <rPh sb="9" eb="10">
      <t>イスウ</t>
    </rPh>
    <phoneticPr fontId="1"/>
  </si>
  <si>
    <t>(D)系毎不足単位数</t>
    <rPh sb="3" eb="5">
      <t>ケイゴト</t>
    </rPh>
    <rPh sb="5" eb="7">
      <t>フソク</t>
    </rPh>
    <rPh sb="7" eb="10">
      <t>タンイスウ</t>
    </rPh>
    <phoneticPr fontId="1"/>
  </si>
  <si>
    <t>(C)区分毎不足単位数
((A)-(B))</t>
    <rPh sb="3" eb="5">
      <t>クブン</t>
    </rPh>
    <rPh sb="5" eb="6">
      <t>ゴト</t>
    </rPh>
    <rPh sb="6" eb="8">
      <t>フソク</t>
    </rPh>
    <rPh sb="8" eb="11">
      <t>タンイスウ</t>
    </rPh>
    <phoneticPr fontId="1"/>
  </si>
  <si>
    <t>先端教養科目</t>
    <phoneticPr fontId="1"/>
  </si>
  <si>
    <r>
      <t>この部分に充てられる科目区分には指定がある。
※便宜上、このファイルでは「</t>
    </r>
    <r>
      <rPr>
        <b/>
        <sz val="14"/>
        <color theme="1"/>
        <rFont val="メイリオ"/>
        <family val="3"/>
        <charset val="128"/>
      </rPr>
      <t>選択科目</t>
    </r>
    <r>
      <rPr>
        <sz val="14"/>
        <color theme="1"/>
        <rFont val="メイリオ"/>
        <family val="3"/>
        <charset val="128"/>
      </rPr>
      <t>」といいます。</t>
    </r>
    <rPh sb="2" eb="4">
      <t>ブブン</t>
    </rPh>
    <rPh sb="5" eb="6">
      <t>ア</t>
    </rPh>
    <rPh sb="10" eb="12">
      <t>カモク</t>
    </rPh>
    <rPh sb="12" eb="14">
      <t>クブン</t>
    </rPh>
    <rPh sb="16" eb="18">
      <t>シテイ</t>
    </rPh>
    <rPh sb="24" eb="26">
      <t>ベンギ</t>
    </rPh>
    <rPh sb="26" eb="27">
      <t>ジョウ</t>
    </rPh>
    <rPh sb="37" eb="41">
      <t>センタクカモク</t>
    </rPh>
    <phoneticPr fontId="1"/>
  </si>
  <si>
    <t>「シート２」に進んでください。
（１）の科目区分名をもとに、「(B)区分毎修得単位数」の該当欄（薄緑色）に、区分ごとの修得済合計単位数を入力してください。</t>
    <rPh sb="7" eb="8">
      <t>スス</t>
    </rPh>
    <rPh sb="20" eb="22">
      <t>カモク</t>
    </rPh>
    <rPh sb="22" eb="24">
      <t>クブン</t>
    </rPh>
    <rPh sb="24" eb="25">
      <t>メイ</t>
    </rPh>
    <rPh sb="34" eb="37">
      <t>クブンゴト</t>
    </rPh>
    <rPh sb="37" eb="39">
      <t>シュウトク</t>
    </rPh>
    <rPh sb="39" eb="41">
      <t>タンイ</t>
    </rPh>
    <rPh sb="41" eb="42">
      <t>スウ</t>
    </rPh>
    <rPh sb="44" eb="46">
      <t>ガイトウ</t>
    </rPh>
    <rPh sb="46" eb="47">
      <t>ラン</t>
    </rPh>
    <rPh sb="48" eb="50">
      <t>ウスミドリ</t>
    </rPh>
    <rPh sb="50" eb="51">
      <t>イロ</t>
    </rPh>
    <rPh sb="54" eb="56">
      <t>クブン</t>
    </rPh>
    <rPh sb="59" eb="62">
      <t>シュウトクズ</t>
    </rPh>
    <rPh sb="62" eb="64">
      <t>ゴウケイ</t>
    </rPh>
    <rPh sb="64" eb="67">
      <t>タンイスウ</t>
    </rPh>
    <rPh sb="68" eb="70">
      <t>ニュウリョク</t>
    </rPh>
    <phoneticPr fontId="1"/>
  </si>
  <si>
    <t>秋～冬学期開講の第１外国語（総合英語）、兼修語学（英語）及び一部の学部共通科目は、英語検定試験の有効スコアの提出が「単位修得要件」。</t>
    <rPh sb="0" eb="1">
      <t>アキ</t>
    </rPh>
    <rPh sb="2" eb="3">
      <t>フユ</t>
    </rPh>
    <rPh sb="3" eb="5">
      <t>ガッキ</t>
    </rPh>
    <rPh sb="5" eb="7">
      <t>カイコウ</t>
    </rPh>
    <rPh sb="20" eb="22">
      <t>ケンシュウ</t>
    </rPh>
    <rPh sb="22" eb="24">
      <t>ゴガク</t>
    </rPh>
    <rPh sb="25" eb="27">
      <t>エイゴ</t>
    </rPh>
    <rPh sb="28" eb="29">
      <t>オヨ</t>
    </rPh>
    <rPh sb="30" eb="32">
      <t>イチブ</t>
    </rPh>
    <rPh sb="33" eb="35">
      <t>ガクブ</t>
    </rPh>
    <rPh sb="35" eb="37">
      <t>キョウツウ</t>
    </rPh>
    <rPh sb="37" eb="39">
      <t>カモク</t>
    </rPh>
    <rPh sb="41" eb="43">
      <t>エイゴ</t>
    </rPh>
    <rPh sb="43" eb="45">
      <t>ケンテイ</t>
    </rPh>
    <rPh sb="45" eb="47">
      <t>シケン</t>
    </rPh>
    <rPh sb="48" eb="50">
      <t>ユウコウ</t>
    </rPh>
    <rPh sb="54" eb="56">
      <t>テイシュツ</t>
    </rPh>
    <rPh sb="58" eb="62">
      <t>タンイシュウトク</t>
    </rPh>
    <rPh sb="62" eb="64">
      <t>ヨウケン</t>
    </rPh>
    <phoneticPr fontId="1"/>
  </si>
  <si>
    <t>兼修語学（初級）or
兼修語学（中級）or
兼修語学（上級）</t>
    <rPh sb="16" eb="18">
      <t>チュウキュウ</t>
    </rPh>
    <rPh sb="27" eb="29">
      <t>ジョウキュウ</t>
    </rPh>
    <phoneticPr fontId="1"/>
  </si>
  <si>
    <t>（５）</t>
    <phoneticPr fontId="1"/>
  </si>
  <si>
    <t>１．使い方・事前入力</t>
    <rPh sb="2" eb="3">
      <t>ツカ</t>
    </rPh>
    <rPh sb="4" eb="5">
      <t>カタ</t>
    </rPh>
    <rPh sb="6" eb="8">
      <t>ジゼン</t>
    </rPh>
    <rPh sb="8" eb="10">
      <t>ニュウリョク</t>
    </rPh>
    <phoneticPr fontId="1"/>
  </si>
  <si>
    <r>
      <rPr>
        <b/>
        <sz val="14"/>
        <color rgb="FFFF0000"/>
        <rFont val="メイリオ"/>
        <family val="3"/>
        <charset val="128"/>
      </rPr>
      <t>【入力必須】</t>
    </r>
    <r>
      <rPr>
        <sz val="14"/>
        <color theme="1"/>
        <rFont val="メイリオ"/>
        <family val="3"/>
        <charset val="128"/>
      </rPr>
      <t>所属専攻を右欄から選択してください。
「シート２」に必要なデータが自動表示されます。</t>
    </r>
    <rPh sb="6" eb="8">
      <t>ショゾク</t>
    </rPh>
    <rPh sb="8" eb="10">
      <t>センコウ</t>
    </rPh>
    <rPh sb="11" eb="12">
      <t>ミギ</t>
    </rPh>
    <rPh sb="12" eb="13">
      <t>ラン</t>
    </rPh>
    <rPh sb="15" eb="17">
      <t>センタク</t>
    </rPh>
    <phoneticPr fontId="1"/>
  </si>
  <si>
    <t>・全学共通教育科目の第１外国語にかかる特例措置（英語以外の言語での履修。）を適用されている学生は、このシートを利用しないでください。</t>
    <rPh sb="1" eb="3">
      <t>ゼンガク</t>
    </rPh>
    <rPh sb="3" eb="5">
      <t>キョウツウ</t>
    </rPh>
    <rPh sb="5" eb="7">
      <t>キョウイク</t>
    </rPh>
    <rPh sb="7" eb="9">
      <t>カモク</t>
    </rPh>
    <rPh sb="10" eb="11">
      <t>ダイ</t>
    </rPh>
    <rPh sb="12" eb="14">
      <t>ガイコク</t>
    </rPh>
    <rPh sb="14" eb="15">
      <t>ゴ</t>
    </rPh>
    <rPh sb="19" eb="21">
      <t>トクレイ</t>
    </rPh>
    <rPh sb="21" eb="23">
      <t>ソチ</t>
    </rPh>
    <rPh sb="24" eb="28">
      <t>エイゴイガイ</t>
    </rPh>
    <rPh sb="29" eb="31">
      <t>ゲンゴ</t>
    </rPh>
    <rPh sb="33" eb="35">
      <t>リシュウ</t>
    </rPh>
    <rPh sb="38" eb="40">
      <t>テキヨウ</t>
    </rPh>
    <rPh sb="45" eb="47">
      <t>ガクセイ</t>
    </rPh>
    <rPh sb="55" eb="57">
      <t>リヨウ</t>
    </rPh>
    <phoneticPr fontId="1"/>
  </si>
  <si>
    <t>単位を、1つの言語で修得している。</t>
    <rPh sb="0" eb="2">
      <t>タンイ</t>
    </rPh>
    <rPh sb="7" eb="9">
      <t>ゲンゴ</t>
    </rPh>
    <rPh sb="10" eb="12">
      <t>シュウトク</t>
    </rPh>
    <phoneticPr fontId="1"/>
  </si>
  <si>
    <t>例）共通教育系科目は26単位だが、うち、基礎教養１で2単位修得が必要。
　　つまり、合計で26単位修得していても基礎教養１が0単位ならば、卒業要件を
　充足したことにはならない。</t>
    <rPh sb="0" eb="1">
      <t>レイ</t>
    </rPh>
    <rPh sb="2" eb="4">
      <t>キョウツウ</t>
    </rPh>
    <rPh sb="4" eb="6">
      <t>キョウイク</t>
    </rPh>
    <rPh sb="6" eb="7">
      <t>ケイ</t>
    </rPh>
    <rPh sb="7" eb="9">
      <t>カモク</t>
    </rPh>
    <rPh sb="12" eb="14">
      <t>タンイ</t>
    </rPh>
    <rPh sb="20" eb="22">
      <t>キソ</t>
    </rPh>
    <rPh sb="22" eb="24">
      <t>キョウヨウ</t>
    </rPh>
    <rPh sb="27" eb="29">
      <t>タンイ</t>
    </rPh>
    <rPh sb="29" eb="31">
      <t>シュウトク</t>
    </rPh>
    <rPh sb="32" eb="34">
      <t>ヒツヨウ</t>
    </rPh>
    <rPh sb="42" eb="44">
      <t>ゴウケイ</t>
    </rPh>
    <rPh sb="47" eb="49">
      <t>タンイ</t>
    </rPh>
    <rPh sb="49" eb="51">
      <t>シュウトク</t>
    </rPh>
    <rPh sb="56" eb="58">
      <t>キソ</t>
    </rPh>
    <rPh sb="58" eb="60">
      <t>キョウヨウ</t>
    </rPh>
    <rPh sb="63" eb="65">
      <t>タンイ</t>
    </rPh>
    <rPh sb="69" eb="71">
      <t>ソツギョウ</t>
    </rPh>
    <rPh sb="71" eb="73">
      <t>ヨウケン</t>
    </rPh>
    <rPh sb="76" eb="78">
      <t>ジュウソク</t>
    </rPh>
    <phoneticPr fontId="1"/>
  </si>
  <si>
    <t>例）中国語2単位＋朝鮮語2単位＝計4単位では、兼修語学の要件を満たしたことに
　ならない。</t>
    <rPh sb="0" eb="1">
      <t>レイ</t>
    </rPh>
    <rPh sb="2" eb="5">
      <t>チュウゴクゴ</t>
    </rPh>
    <rPh sb="6" eb="8">
      <t>タンイ</t>
    </rPh>
    <rPh sb="9" eb="12">
      <t>チョウセンゴ</t>
    </rPh>
    <rPh sb="13" eb="15">
      <t>タンイ</t>
    </rPh>
    <rPh sb="16" eb="17">
      <t>ケイ</t>
    </rPh>
    <rPh sb="18" eb="20">
      <t>タンイ</t>
    </rPh>
    <rPh sb="23" eb="25">
      <t>ケンシュウ</t>
    </rPh>
    <rPh sb="25" eb="27">
      <t>ゴガク</t>
    </rPh>
    <rPh sb="28" eb="30">
      <t>ヨウケン</t>
    </rPh>
    <rPh sb="31" eb="32">
      <t>ミ</t>
    </rPh>
    <phoneticPr fontId="1"/>
  </si>
  <si>
    <t>同一言語での
最多修得単位数(自動入力)</t>
    <rPh sb="0" eb="2">
      <t>ドウイツ</t>
    </rPh>
    <rPh sb="2" eb="4">
      <t>ゲンゴ</t>
    </rPh>
    <rPh sb="7" eb="9">
      <t>サイタ</t>
    </rPh>
    <rPh sb="9" eb="11">
      <t>シュウトク</t>
    </rPh>
    <rPh sb="11" eb="13">
      <t>タンイ</t>
    </rPh>
    <rPh sb="13" eb="14">
      <t>スウ</t>
    </rPh>
    <rPh sb="15" eb="17">
      <t>ジドウ</t>
    </rPh>
    <rPh sb="17" eb="19">
      <t>ニュウリョク</t>
    </rPh>
    <phoneticPr fontId="1"/>
  </si>
  <si>
    <t>上記以外
(該当あれば入力。
上記が「0」ならば空欄）</t>
    <rPh sb="0" eb="4">
      <t>ジョウキイガイ</t>
    </rPh>
    <rPh sb="6" eb="8">
      <t>ガイトウ</t>
    </rPh>
    <rPh sb="11" eb="13">
      <t>ニュウリョク</t>
    </rPh>
    <rPh sb="15" eb="17">
      <t>ジョウキ</t>
    </rPh>
    <rPh sb="24" eb="26">
      <t>クウラン</t>
    </rPh>
    <phoneticPr fontId="1"/>
  </si>
  <si>
    <r>
      <rPr>
        <b/>
        <sz val="14"/>
        <color rgb="FFFF0000"/>
        <rFont val="メイリオ"/>
        <family val="3"/>
        <charset val="128"/>
      </rPr>
      <t xml:space="preserve">【入力必須】
</t>
    </r>
    <r>
      <rPr>
        <sz val="14"/>
        <color theme="1"/>
        <rFont val="メイリオ"/>
        <family val="3"/>
        <charset val="128"/>
      </rPr>
      <t>兼修語学（初級・中級・上級）にて、</t>
    </r>
    <r>
      <rPr>
        <b/>
        <sz val="14"/>
        <color theme="1"/>
        <rFont val="メイリオ"/>
        <family val="3"/>
        <charset val="128"/>
      </rPr>
      <t>「</t>
    </r>
    <r>
      <rPr>
        <b/>
        <sz val="14"/>
        <color rgb="FFFF0000"/>
        <rFont val="メイリオ"/>
        <family val="3"/>
        <charset val="128"/>
      </rPr>
      <t>最も多くの単位を修得した一言語</t>
    </r>
    <r>
      <rPr>
        <b/>
        <sz val="14"/>
        <color theme="1"/>
        <rFont val="メイリオ"/>
        <family val="3"/>
        <charset val="128"/>
      </rPr>
      <t>の</t>
    </r>
    <r>
      <rPr>
        <b/>
        <sz val="14"/>
        <color rgb="FFFF0000"/>
        <rFont val="メイリオ"/>
        <family val="3"/>
        <charset val="128"/>
      </rPr>
      <t>合計</t>
    </r>
    <r>
      <rPr>
        <b/>
        <sz val="14"/>
        <color theme="1"/>
        <rFont val="メイリオ"/>
        <family val="3"/>
        <charset val="128"/>
      </rPr>
      <t>単位数」</t>
    </r>
    <r>
      <rPr>
        <sz val="14"/>
        <color theme="1"/>
        <rFont val="メイリオ"/>
        <family val="3"/>
        <charset val="128"/>
      </rPr>
      <t>を右欄に記入してください。</t>
    </r>
    <rPh sb="7" eb="9">
      <t>ケンシュウ</t>
    </rPh>
    <rPh sb="9" eb="11">
      <t>ゴガク</t>
    </rPh>
    <rPh sb="12" eb="14">
      <t>ショキュウ</t>
    </rPh>
    <rPh sb="15" eb="17">
      <t>チュウキュウ</t>
    </rPh>
    <rPh sb="18" eb="20">
      <t>ジョウキュウ</t>
    </rPh>
    <rPh sb="25" eb="26">
      <t>モット</t>
    </rPh>
    <rPh sb="27" eb="28">
      <t>オオ</t>
    </rPh>
    <rPh sb="30" eb="32">
      <t>タンイ</t>
    </rPh>
    <rPh sb="33" eb="35">
      <t>シュウトク</t>
    </rPh>
    <rPh sb="37" eb="38">
      <t>イチ</t>
    </rPh>
    <rPh sb="38" eb="40">
      <t>ゲンゴ</t>
    </rPh>
    <rPh sb="41" eb="43">
      <t>ゴウケイ</t>
    </rPh>
    <rPh sb="43" eb="46">
      <t>タンイスウ</t>
    </rPh>
    <rPh sb="48" eb="50">
      <t>ミギラン</t>
    </rPh>
    <rPh sb="51" eb="53">
      <t>キニュウ</t>
    </rPh>
    <phoneticPr fontId="1"/>
  </si>
  <si>
    <r>
      <t>以下は、単位計算をするにあたり見落としがちな事項です。
「シート２」でもある程度確認できますが、以下に明文化しますので、</t>
    </r>
    <r>
      <rPr>
        <b/>
        <u/>
        <sz val="14"/>
        <color theme="1"/>
        <rFont val="メイリオ"/>
        <family val="3"/>
        <charset val="128"/>
      </rPr>
      <t>入力前に「必ず」ご一読ください。</t>
    </r>
    <rPh sb="0" eb="2">
      <t>イカ</t>
    </rPh>
    <rPh sb="4" eb="6">
      <t>タンイ</t>
    </rPh>
    <rPh sb="6" eb="8">
      <t>ケイサン</t>
    </rPh>
    <rPh sb="15" eb="17">
      <t>ミオ</t>
    </rPh>
    <rPh sb="22" eb="24">
      <t>ジコウ</t>
    </rPh>
    <rPh sb="38" eb="40">
      <t>テイド</t>
    </rPh>
    <rPh sb="40" eb="42">
      <t>カクニン</t>
    </rPh>
    <rPh sb="48" eb="50">
      <t>イカ</t>
    </rPh>
    <rPh sb="51" eb="54">
      <t>メイブンカ</t>
    </rPh>
    <phoneticPr fontId="1"/>
  </si>
  <si>
    <t>※入力する欄は、「薄緑色」で着色している欄です。</t>
    <rPh sb="1" eb="3">
      <t>ニュウリョク</t>
    </rPh>
    <rPh sb="5" eb="6">
      <t>ラン</t>
    </rPh>
    <rPh sb="9" eb="12">
      <t>ウスミドリイロ</t>
    </rPh>
    <rPh sb="14" eb="16">
      <t>チャクショク</t>
    </rPh>
    <rPh sb="20" eb="21">
      <t>ラン</t>
    </rPh>
    <phoneticPr fontId="1"/>
  </si>
  <si>
    <r>
      <t>(B)区分毎修得単位数</t>
    </r>
    <r>
      <rPr>
        <sz val="10"/>
        <color rgb="FFFF0000"/>
        <rFont val="メイリオ"/>
        <family val="3"/>
        <charset val="128"/>
      </rPr>
      <t xml:space="preserve">
（成績証明書を見て、薄緑色欄に入力。）</t>
    </r>
    <rPh sb="3" eb="5">
      <t>クブン</t>
    </rPh>
    <rPh sb="5" eb="6">
      <t>ゴト</t>
    </rPh>
    <rPh sb="6" eb="8">
      <t>シュウトク</t>
    </rPh>
    <rPh sb="8" eb="10">
      <t>タンイ</t>
    </rPh>
    <rPh sb="10" eb="11">
      <t>カズ</t>
    </rPh>
    <rPh sb="13" eb="15">
      <t>セイセキ</t>
    </rPh>
    <rPh sb="15" eb="18">
      <t>ショウメイショ</t>
    </rPh>
    <rPh sb="19" eb="20">
      <t>ミ</t>
    </rPh>
    <rPh sb="22" eb="23">
      <t>ウス</t>
    </rPh>
    <rPh sb="23" eb="25">
      <t>ミドリイロ</t>
    </rPh>
    <rPh sb="25" eb="26">
      <t>ラン</t>
    </rPh>
    <rPh sb="27" eb="29">
      <t>ニュウリョク</t>
    </rPh>
    <phoneticPr fontId="1"/>
  </si>
  <si>
    <t>選択科目：
6
（基礎教養１～
専門基礎教育科目
の間で、
各(A)の単位数を
超えて
修得が必須）</t>
    <rPh sb="0" eb="2">
      <t>センタク</t>
    </rPh>
    <rPh sb="2" eb="4">
      <t>カモク</t>
    </rPh>
    <rPh sb="9" eb="11">
      <t>キソ</t>
    </rPh>
    <rPh sb="11" eb="13">
      <t>キョウヨウ</t>
    </rPh>
    <rPh sb="16" eb="18">
      <t>センモン</t>
    </rPh>
    <rPh sb="18" eb="20">
      <t>キソ</t>
    </rPh>
    <rPh sb="20" eb="22">
      <t>キョウイク</t>
    </rPh>
    <rPh sb="22" eb="24">
      <t>カモク</t>
    </rPh>
    <rPh sb="26" eb="27">
      <t>アイダ</t>
    </rPh>
    <rPh sb="30" eb="31">
      <t>カク</t>
    </rPh>
    <rPh sb="35" eb="38">
      <t>タンイスウ</t>
    </rPh>
    <rPh sb="40" eb="41">
      <t>コ</t>
    </rPh>
    <rPh sb="44" eb="46">
      <t>シュウトク</t>
    </rPh>
    <rPh sb="47" eb="49">
      <t>ヒッス</t>
    </rPh>
    <phoneticPr fontId="1"/>
  </si>
  <si>
    <r>
      <t xml:space="preserve">選択科目：
18
</t>
    </r>
    <r>
      <rPr>
        <sz val="9"/>
        <color theme="1"/>
        <rFont val="メイリオ"/>
        <family val="3"/>
        <charset val="128"/>
      </rPr>
      <t>（専攻語科目1年実習
～
選択科目（ｸﾞﾛｰﾊﾞﾙｺﾗﾎﾞﾚｰｼｮﾝ科目）
の間で、
(A)の単位数を
超えて
修得が必須）</t>
    </r>
    <rPh sb="10" eb="13">
      <t>センコウゴ</t>
    </rPh>
    <rPh sb="13" eb="15">
      <t>カモク</t>
    </rPh>
    <rPh sb="16" eb="17">
      <t>ネン</t>
    </rPh>
    <rPh sb="17" eb="19">
      <t>ジッシュウ</t>
    </rPh>
    <rPh sb="68" eb="70">
      <t>ヒッス</t>
    </rPh>
    <phoneticPr fontId="1"/>
  </si>
  <si>
    <t>所属する専攻の専攻語科目演習、専攻科目から科目区分ごとに定められた左記の最低修得単位数を満たした上で、</t>
    <rPh sb="0" eb="2">
      <t>ショゾク</t>
    </rPh>
    <rPh sb="4" eb="6">
      <t>センコウ</t>
    </rPh>
    <rPh sb="7" eb="10">
      <t>センコウゴ</t>
    </rPh>
    <rPh sb="10" eb="12">
      <t>カモク</t>
    </rPh>
    <rPh sb="12" eb="14">
      <t>エンシュウ</t>
    </rPh>
    <rPh sb="15" eb="17">
      <t>センコウ</t>
    </rPh>
    <rPh sb="17" eb="19">
      <t>カモク</t>
    </rPh>
    <rPh sb="21" eb="23">
      <t>カモク</t>
    </rPh>
    <rPh sb="23" eb="25">
      <t>クブン</t>
    </rPh>
    <rPh sb="28" eb="29">
      <t>サダ</t>
    </rPh>
    <rPh sb="33" eb="35">
      <t>サキ</t>
    </rPh>
    <rPh sb="36" eb="38">
      <t>サイテイ</t>
    </rPh>
    <rPh sb="38" eb="40">
      <t>シュウトク</t>
    </rPh>
    <rPh sb="40" eb="42">
      <t>タンイ</t>
    </rPh>
    <rPh sb="42" eb="43">
      <t>スウ</t>
    </rPh>
    <rPh sb="44" eb="45">
      <t>ミ</t>
    </rPh>
    <rPh sb="48" eb="49">
      <t>ウエ</t>
    </rPh>
    <phoneticPr fontId="1"/>
  </si>
  <si>
    <t>各専攻の指導に基づき計４４単位修得する必要があります。</t>
    <rPh sb="0" eb="1">
      <t>カク</t>
    </rPh>
    <rPh sb="1" eb="3">
      <t>センコウ</t>
    </rPh>
    <rPh sb="4" eb="6">
      <t>シドウ</t>
    </rPh>
    <rPh sb="7" eb="8">
      <t>モト</t>
    </rPh>
    <rPh sb="10" eb="11">
      <t>ケイ</t>
    </rPh>
    <rPh sb="13" eb="15">
      <t>タンイ</t>
    </rPh>
    <rPh sb="15" eb="17">
      <t>シュウトク</t>
    </rPh>
    <rPh sb="19" eb="21">
      <t>ヒツヨウ</t>
    </rPh>
    <phoneticPr fontId="1"/>
  </si>
  <si>
    <t>履修科目の選択については、所属する専攻の教員から指示することがあります。</t>
    <rPh sb="0" eb="4">
      <t>リシュウカモク</t>
    </rPh>
    <rPh sb="5" eb="7">
      <t>センタク</t>
    </rPh>
    <rPh sb="13" eb="15">
      <t>ショゾク</t>
    </rPh>
    <rPh sb="17" eb="19">
      <t>センコウ</t>
    </rPh>
    <rPh sb="20" eb="22">
      <t>キョウイン</t>
    </rPh>
    <rPh sb="24" eb="26">
      <t>シジ</t>
    </rPh>
    <phoneticPr fontId="1"/>
  </si>
  <si>
    <t>卒業論文　　　　　　　　　※上限8単位</t>
    <rPh sb="14" eb="16">
      <t>ジョウゲン</t>
    </rPh>
    <rPh sb="17" eb="19">
      <t>タンイ</t>
    </rPh>
    <phoneticPr fontId="1"/>
  </si>
  <si>
    <t>(C)の各欄に系内各区分ごとの不足単位数、(D)に各系での不足単位数、(E)に各系でのチェック結果が表示されます。
現状把握にお役立てください。</t>
    <rPh sb="4" eb="6">
      <t>カクラン</t>
    </rPh>
    <rPh sb="7" eb="9">
      <t>ケイナイ</t>
    </rPh>
    <rPh sb="9" eb="12">
      <t>カククブン</t>
    </rPh>
    <rPh sb="15" eb="17">
      <t>フソク</t>
    </rPh>
    <rPh sb="17" eb="20">
      <t>タンイスウ</t>
    </rPh>
    <rPh sb="25" eb="26">
      <t>カク</t>
    </rPh>
    <rPh sb="26" eb="27">
      <t>ケイ</t>
    </rPh>
    <rPh sb="29" eb="31">
      <t>フソク</t>
    </rPh>
    <rPh sb="31" eb="34">
      <t>タンイスウ</t>
    </rPh>
    <rPh sb="39" eb="40">
      <t>カク</t>
    </rPh>
    <rPh sb="40" eb="41">
      <t>ケイ</t>
    </rPh>
    <rPh sb="47" eb="49">
      <t>ケッカ</t>
    </rPh>
    <rPh sb="50" eb="52">
      <t>ヒョウジ</t>
    </rPh>
    <rPh sb="58" eb="60">
      <t>ゲンジョウ</t>
    </rPh>
    <rPh sb="60" eb="62">
      <t>ハアク</t>
    </rPh>
    <rPh sb="64" eb="66">
      <t>ヤクダ</t>
    </rPh>
    <phoneticPr fontId="1"/>
  </si>
  <si>
    <r>
      <t>・本シートの確認結果につき、原則として外国語学部教務係での</t>
    </r>
    <r>
      <rPr>
        <b/>
        <u/>
        <sz val="14"/>
        <color rgb="FFFF0000"/>
        <rFont val="メイリオ"/>
        <family val="3"/>
        <charset val="128"/>
      </rPr>
      <t>ダブルチェックは行いません。</t>
    </r>
    <rPh sb="1" eb="2">
      <t>ホン</t>
    </rPh>
    <rPh sb="6" eb="10">
      <t>カクニンケッカ</t>
    </rPh>
    <rPh sb="14" eb="16">
      <t>ゲンソク</t>
    </rPh>
    <rPh sb="19" eb="24">
      <t>ガイコクゴガクブ</t>
    </rPh>
    <rPh sb="24" eb="26">
      <t>キョウム</t>
    </rPh>
    <rPh sb="26" eb="27">
      <t>カカリ</t>
    </rPh>
    <rPh sb="37" eb="38">
      <t>オコナ</t>
    </rPh>
    <phoneticPr fontId="1"/>
  </si>
  <si>
    <r>
      <t>このチェックシートは、</t>
    </r>
    <r>
      <rPr>
        <u/>
        <sz val="14"/>
        <color theme="1"/>
        <rFont val="メイリオ"/>
        <family val="3"/>
        <charset val="128"/>
      </rPr>
      <t xml:space="preserve">成績証明書上に表示されている修得単位数をあくまでも機械的に集計するものにすぎません。
</t>
    </r>
    <r>
      <rPr>
        <sz val="14"/>
        <color theme="1"/>
        <rFont val="メイリオ"/>
        <family val="3"/>
        <charset val="128"/>
      </rPr>
      <t>外国語学部</t>
    </r>
    <r>
      <rPr>
        <b/>
        <u/>
        <sz val="14"/>
        <color theme="1"/>
        <rFont val="メイリオ"/>
        <family val="3"/>
        <charset val="128"/>
      </rPr>
      <t>学生便覧「授業科目表」には、専攻毎に「</t>
    </r>
    <r>
      <rPr>
        <b/>
        <u/>
        <sz val="14"/>
        <color rgb="FFFF0000"/>
        <rFont val="メイリオ"/>
        <family val="3"/>
        <charset val="128"/>
      </rPr>
      <t>【履修上の注意】</t>
    </r>
    <r>
      <rPr>
        <b/>
        <u/>
        <sz val="14"/>
        <color theme="1"/>
        <rFont val="メイリオ"/>
        <family val="3"/>
        <charset val="128"/>
      </rPr>
      <t>」がまとめられています</t>
    </r>
    <r>
      <rPr>
        <sz val="14"/>
        <color theme="1"/>
        <rFont val="メイリオ"/>
        <family val="3"/>
        <charset val="128"/>
      </rPr>
      <t>ので、必ず併せて確認してください。</t>
    </r>
    <rPh sb="11" eb="13">
      <t>セイセキ</t>
    </rPh>
    <rPh sb="13" eb="16">
      <t>ショウメイショ</t>
    </rPh>
    <rPh sb="16" eb="17">
      <t>ジョウ</t>
    </rPh>
    <rPh sb="18" eb="20">
      <t>ヒョウジ</t>
    </rPh>
    <rPh sb="25" eb="27">
      <t>シュウトク</t>
    </rPh>
    <rPh sb="27" eb="29">
      <t>タンイ</t>
    </rPh>
    <rPh sb="29" eb="30">
      <t>スウ</t>
    </rPh>
    <rPh sb="36" eb="39">
      <t>キカイテキ</t>
    </rPh>
    <rPh sb="40" eb="42">
      <t>シュウケイ</t>
    </rPh>
    <rPh sb="54" eb="57">
      <t>ガイコクゴ</t>
    </rPh>
    <rPh sb="57" eb="59">
      <t>ガクブ</t>
    </rPh>
    <rPh sb="59" eb="61">
      <t>ガクセイ</t>
    </rPh>
    <rPh sb="61" eb="63">
      <t>ビンラン</t>
    </rPh>
    <rPh sb="64" eb="66">
      <t>ジュギョウ</t>
    </rPh>
    <rPh sb="66" eb="68">
      <t>カモク</t>
    </rPh>
    <rPh sb="68" eb="69">
      <t>ヒョウ</t>
    </rPh>
    <rPh sb="73" eb="75">
      <t>センコウ</t>
    </rPh>
    <rPh sb="79" eb="81">
      <t>リシュウ</t>
    </rPh>
    <rPh sb="81" eb="82">
      <t>ジョウ</t>
    </rPh>
    <rPh sb="83" eb="85">
      <t>チュウイ</t>
    </rPh>
    <rPh sb="100" eb="101">
      <t>カナラ</t>
    </rPh>
    <rPh sb="102" eb="103">
      <t>アワ</t>
    </rPh>
    <rPh sb="105" eb="107">
      <t>カクニン</t>
    </rPh>
    <phoneticPr fontId="1"/>
  </si>
  <si>
    <r>
      <rPr>
        <b/>
        <sz val="12"/>
        <color rgb="FF0070C0"/>
        <rFont val="メイリオ"/>
        <family val="3"/>
        <charset val="128"/>
      </rPr>
      <t>　例１）</t>
    </r>
    <r>
      <rPr>
        <sz val="12"/>
        <rFont val="メイリオ"/>
        <family val="3"/>
        <charset val="128"/>
      </rPr>
      <t>「</t>
    </r>
    <r>
      <rPr>
        <sz val="12"/>
        <color theme="1"/>
        <rFont val="メイリオ"/>
        <family val="3"/>
        <charset val="128"/>
      </rPr>
      <t>フランス語」でしか履修しておらず、いまのところ、初級「</t>
    </r>
    <r>
      <rPr>
        <b/>
        <sz val="12"/>
        <color rgb="FF0070C0"/>
        <rFont val="メイリオ"/>
        <family val="3"/>
        <charset val="128"/>
      </rPr>
      <t>2</t>
    </r>
    <r>
      <rPr>
        <sz val="12"/>
        <color theme="1"/>
        <rFont val="メイリオ"/>
        <family val="3"/>
        <charset val="128"/>
      </rPr>
      <t>」単位と中級「</t>
    </r>
    <r>
      <rPr>
        <b/>
        <sz val="12"/>
        <color rgb="FF0070C0"/>
        <rFont val="メイリオ"/>
        <family val="3"/>
        <charset val="128"/>
      </rPr>
      <t>1</t>
    </r>
    <r>
      <rPr>
        <sz val="12"/>
        <color theme="1"/>
        <rFont val="メイリオ"/>
        <family val="3"/>
        <charset val="128"/>
      </rPr>
      <t>」単位だけを修得している。
　　　→　</t>
    </r>
    <r>
      <rPr>
        <b/>
        <sz val="12"/>
        <color theme="1"/>
        <rFont val="メイリオ"/>
        <family val="3"/>
        <charset val="128"/>
      </rPr>
      <t>「</t>
    </r>
    <r>
      <rPr>
        <b/>
        <sz val="12"/>
        <color rgb="FF0070C0"/>
        <rFont val="メイリオ"/>
        <family val="3"/>
        <charset val="128"/>
      </rPr>
      <t>3</t>
    </r>
    <r>
      <rPr>
        <b/>
        <sz val="12"/>
        <color theme="1"/>
        <rFont val="メイリオ"/>
        <family val="3"/>
        <charset val="128"/>
      </rPr>
      <t>」と入力。</t>
    </r>
    <r>
      <rPr>
        <sz val="12"/>
        <color theme="1"/>
        <rFont val="メイリオ"/>
        <family val="3"/>
        <charset val="128"/>
      </rPr>
      <t xml:space="preserve">
</t>
    </r>
    <r>
      <rPr>
        <b/>
        <sz val="12"/>
        <color rgb="FF0070C0"/>
        <rFont val="メイリオ"/>
        <family val="3"/>
        <charset val="128"/>
      </rPr>
      <t>　例２）</t>
    </r>
    <r>
      <rPr>
        <b/>
        <sz val="12"/>
        <rFont val="メイリオ"/>
        <family val="3"/>
        <charset val="128"/>
      </rPr>
      <t>「</t>
    </r>
    <r>
      <rPr>
        <sz val="12"/>
        <color theme="1"/>
        <rFont val="メイリオ"/>
        <family val="3"/>
        <charset val="128"/>
      </rPr>
      <t>複数の言語」で履修したが、そのうち</t>
    </r>
    <r>
      <rPr>
        <b/>
        <u/>
        <sz val="12"/>
        <color theme="1"/>
        <rFont val="メイリオ"/>
        <family val="3"/>
        <charset val="128"/>
      </rPr>
      <t>「英語」で最も多く</t>
    </r>
    <r>
      <rPr>
        <sz val="12"/>
        <color theme="1"/>
        <rFont val="メイリオ"/>
        <family val="3"/>
        <charset val="128"/>
      </rPr>
      <t>単位を修得していて、
　　　　中級英語で「</t>
    </r>
    <r>
      <rPr>
        <b/>
        <sz val="12"/>
        <color rgb="FF0070C0"/>
        <rFont val="メイリオ"/>
        <family val="3"/>
        <charset val="128"/>
      </rPr>
      <t>4</t>
    </r>
    <r>
      <rPr>
        <sz val="12"/>
        <color theme="1"/>
        <rFont val="メイリオ"/>
        <family val="3"/>
        <charset val="128"/>
      </rPr>
      <t>」単位、英語上級で「</t>
    </r>
    <r>
      <rPr>
        <b/>
        <sz val="12"/>
        <color rgb="FF0070C0"/>
        <rFont val="メイリオ"/>
        <family val="3"/>
        <charset val="128"/>
      </rPr>
      <t>6</t>
    </r>
    <r>
      <rPr>
        <sz val="12"/>
        <color theme="1"/>
        <rFont val="メイリオ"/>
        <family val="3"/>
        <charset val="128"/>
      </rPr>
      <t>」単位修得の場合　
　　　→　</t>
    </r>
    <r>
      <rPr>
        <b/>
        <sz val="12"/>
        <color theme="1"/>
        <rFont val="メイリオ"/>
        <family val="3"/>
        <charset val="128"/>
      </rPr>
      <t>「</t>
    </r>
    <r>
      <rPr>
        <b/>
        <sz val="12"/>
        <color rgb="FF0070C0"/>
        <rFont val="メイリオ"/>
        <family val="3"/>
        <charset val="128"/>
      </rPr>
      <t>10</t>
    </r>
    <r>
      <rPr>
        <b/>
        <sz val="12"/>
        <color theme="1"/>
        <rFont val="メイリオ"/>
        <family val="3"/>
        <charset val="128"/>
      </rPr>
      <t>」と入力。</t>
    </r>
    <r>
      <rPr>
        <sz val="12"/>
        <color theme="1"/>
        <rFont val="メイリオ"/>
        <family val="3"/>
        <charset val="128"/>
      </rPr>
      <t xml:space="preserve">
</t>
    </r>
    <r>
      <rPr>
        <sz val="12"/>
        <rFont val="メイリオ"/>
        <family val="3"/>
        <charset val="128"/>
      </rPr>
      <t xml:space="preserve">
</t>
    </r>
    <r>
      <rPr>
        <b/>
        <sz val="12"/>
        <rFont val="メイリオ"/>
        <family val="3"/>
        <charset val="128"/>
      </rPr>
      <t>※上記以外で修得した単位数については、「シート２」で入力してください。</t>
    </r>
    <rPh sb="14" eb="16">
      <t>リシュウ</t>
    </rPh>
    <rPh sb="163" eb="165">
      <t>シュウトク</t>
    </rPh>
    <phoneticPr fontId="1"/>
  </si>
  <si>
    <r>
      <t>・単位修得状況と履修登録状況の確認及び卒業要件に対する理解は、</t>
    </r>
    <r>
      <rPr>
        <b/>
        <u/>
        <sz val="14"/>
        <color rgb="FFFF0000"/>
        <rFont val="メイリオ"/>
        <family val="3"/>
        <charset val="128"/>
      </rPr>
      <t>学生自らが自覚と責任</t>
    </r>
    <r>
      <rPr>
        <b/>
        <u/>
        <sz val="14"/>
        <rFont val="メイリオ"/>
        <family val="3"/>
        <charset val="128"/>
      </rPr>
      <t>をもって行うのが原則です。</t>
    </r>
    <rPh sb="12" eb="14">
      <t>ジョウキョウ</t>
    </rPh>
    <rPh sb="17" eb="18">
      <t>オヨ</t>
    </rPh>
    <rPh sb="19" eb="21">
      <t>ソツギョウ</t>
    </rPh>
    <rPh sb="21" eb="23">
      <t>ヨウケン</t>
    </rPh>
    <rPh sb="24" eb="25">
      <t>タイ</t>
    </rPh>
    <rPh sb="27" eb="29">
      <t>リカイ</t>
    </rPh>
    <phoneticPr fontId="1"/>
  </si>
  <si>
    <t>・外国語学部生は3年生以上を24か月以上在学していなければ卒業できません。</t>
    <phoneticPr fontId="1"/>
  </si>
  <si>
    <t>　また、(C)の合計と(D)の数が一致しない場合は、選択科目の単位が不足していることを示します。
　例(D)の共通教育系科目で「-6」、(C)の不足単位数合計が「-4」の場合、(C)の4単位+選択科目「2単位」修得することが必要。</t>
    <rPh sb="8" eb="10">
      <t>ゴウケイ</t>
    </rPh>
    <rPh sb="15" eb="16">
      <t>カズ</t>
    </rPh>
    <rPh sb="17" eb="19">
      <t>イッチ</t>
    </rPh>
    <rPh sb="22" eb="24">
      <t>バアイ</t>
    </rPh>
    <rPh sb="26" eb="28">
      <t>センタク</t>
    </rPh>
    <rPh sb="28" eb="30">
      <t>カモク</t>
    </rPh>
    <rPh sb="31" eb="33">
      <t>タンイ</t>
    </rPh>
    <rPh sb="34" eb="36">
      <t>フソク</t>
    </rPh>
    <rPh sb="43" eb="44">
      <t>シメ</t>
    </rPh>
    <rPh sb="50" eb="51">
      <t>レイ</t>
    </rPh>
    <rPh sb="55" eb="57">
      <t>キョウツウ</t>
    </rPh>
    <rPh sb="57" eb="59">
      <t>キョウイク</t>
    </rPh>
    <rPh sb="59" eb="60">
      <t>ケイ</t>
    </rPh>
    <rPh sb="60" eb="62">
      <t>カモク</t>
    </rPh>
    <rPh sb="72" eb="74">
      <t>フソク</t>
    </rPh>
    <rPh sb="74" eb="77">
      <t>タンイスウ</t>
    </rPh>
    <rPh sb="77" eb="79">
      <t>ゴウケイ</t>
    </rPh>
    <rPh sb="85" eb="87">
      <t>バアイ</t>
    </rPh>
    <rPh sb="93" eb="95">
      <t>タンイ</t>
    </rPh>
    <rPh sb="96" eb="98">
      <t>センタク</t>
    </rPh>
    <rPh sb="98" eb="100">
      <t>カモク</t>
    </rPh>
    <rPh sb="102" eb="104">
      <t>タンイ</t>
    </rPh>
    <rPh sb="105" eb="107">
      <t>シュウトク</t>
    </rPh>
    <rPh sb="112" eb="114">
      <t>ヒツヨウ</t>
    </rPh>
    <phoneticPr fontId="1"/>
  </si>
  <si>
    <r>
      <t xml:space="preserve">※入力により、(D)では「各系」全体での不足単位数が、(C)では各系における「区分毎」の不足単位数が表示されます。
</t>
    </r>
    <r>
      <rPr>
        <sz val="11"/>
        <color rgb="FFFF0000"/>
        <rFont val="メイリオ"/>
        <family val="3"/>
        <charset val="128"/>
      </rPr>
      <t>　したがって、両方に着色の表示がある場合は、(D)の不足単位数のうち、必ず(C)で表示の不足単位数を修得しなければなりません。
　例）(D)の共通教育系科目で「-5」、(C)の基礎教養１で「-2」の表示がある場合、不足単位数「5単位」のうち、基礎教養１で少なくとも「2単位」修得することが必須。</t>
    </r>
    <rPh sb="1" eb="3">
      <t>ニュウリョク</t>
    </rPh>
    <rPh sb="13" eb="14">
      <t>カク</t>
    </rPh>
    <rPh sb="14" eb="15">
      <t>ケイ</t>
    </rPh>
    <rPh sb="16" eb="18">
      <t>ゼンタイ</t>
    </rPh>
    <rPh sb="20" eb="22">
      <t>フソク</t>
    </rPh>
    <rPh sb="22" eb="25">
      <t>タンイスウ</t>
    </rPh>
    <rPh sb="50" eb="52">
      <t>ヒョウジ</t>
    </rPh>
    <rPh sb="65" eb="67">
      <t>リョウホウ</t>
    </rPh>
    <rPh sb="68" eb="70">
      <t>チャクショク</t>
    </rPh>
    <rPh sb="71" eb="73">
      <t>ヒョウジ</t>
    </rPh>
    <rPh sb="76" eb="78">
      <t>バアイ</t>
    </rPh>
    <rPh sb="84" eb="86">
      <t>フソク</t>
    </rPh>
    <rPh sb="86" eb="89">
      <t>タンイスウ</t>
    </rPh>
    <rPh sb="93" eb="94">
      <t>カナラ</t>
    </rPh>
    <rPh sb="99" eb="101">
      <t>ヒョウジ</t>
    </rPh>
    <rPh sb="102" eb="104">
      <t>フソク</t>
    </rPh>
    <rPh sb="104" eb="107">
      <t>タンイスウ</t>
    </rPh>
    <rPh sb="108" eb="110">
      <t>シュウトク</t>
    </rPh>
    <rPh sb="123" eb="124">
      <t>レイ</t>
    </rPh>
    <rPh sb="129" eb="131">
      <t>キョウツウ</t>
    </rPh>
    <rPh sb="131" eb="133">
      <t>キョウイク</t>
    </rPh>
    <rPh sb="133" eb="134">
      <t>ケイ</t>
    </rPh>
    <rPh sb="134" eb="136">
      <t>カモク</t>
    </rPh>
    <rPh sb="146" eb="148">
      <t>キソ</t>
    </rPh>
    <rPh sb="148" eb="150">
      <t>キョウヨウ</t>
    </rPh>
    <rPh sb="157" eb="159">
      <t>ヒョウジ</t>
    </rPh>
    <rPh sb="162" eb="164">
      <t>バアイ</t>
    </rPh>
    <rPh sb="165" eb="167">
      <t>フソク</t>
    </rPh>
    <rPh sb="167" eb="170">
      <t>タンイスウ</t>
    </rPh>
    <rPh sb="172" eb="174">
      <t>タンイ</t>
    </rPh>
    <rPh sb="179" eb="181">
      <t>キソ</t>
    </rPh>
    <rPh sb="181" eb="183">
      <t>キョウヨウ</t>
    </rPh>
    <rPh sb="185" eb="186">
      <t>スク</t>
    </rPh>
    <rPh sb="192" eb="194">
      <t>タンイ</t>
    </rPh>
    <rPh sb="195" eb="197">
      <t>シュウトク</t>
    </rPh>
    <rPh sb="202" eb="204">
      <t>ヒッス</t>
    </rPh>
    <phoneticPr fontId="1"/>
  </si>
  <si>
    <r>
      <t>・本シートはあくまでも</t>
    </r>
    <r>
      <rPr>
        <b/>
        <u/>
        <sz val="14"/>
        <color rgb="FFFF0000"/>
        <rFont val="メイリオ"/>
        <family val="3"/>
        <charset val="128"/>
      </rPr>
      <t>単位修得状況のみを確認する「参考資料」</t>
    </r>
    <r>
      <rPr>
        <sz val="14"/>
        <color theme="1"/>
        <rFont val="メイリオ"/>
        <family val="3"/>
        <charset val="128"/>
      </rPr>
      <t>です。また、</t>
    </r>
    <r>
      <rPr>
        <b/>
        <u/>
        <sz val="14"/>
        <color rgb="FFFF0000"/>
        <rFont val="メイリオ"/>
        <family val="3"/>
        <charset val="128"/>
      </rPr>
      <t>2012年度～2018年度入学者のみを対象としています。</t>
    </r>
    <rPh sb="1" eb="2">
      <t>ホン</t>
    </rPh>
    <rPh sb="11" eb="13">
      <t>タンイ</t>
    </rPh>
    <rPh sb="13" eb="15">
      <t>シュウトク</t>
    </rPh>
    <rPh sb="15" eb="17">
      <t>ジョウキョウ</t>
    </rPh>
    <rPh sb="20" eb="22">
      <t>カクニン</t>
    </rPh>
    <rPh sb="25" eb="27">
      <t>サンコウ</t>
    </rPh>
    <rPh sb="27" eb="29">
      <t>シリョウ</t>
    </rPh>
    <rPh sb="40" eb="42">
      <t>ネンド</t>
    </rPh>
    <rPh sb="47" eb="49">
      <t>ネンド</t>
    </rPh>
    <rPh sb="49" eb="52">
      <t>ニュウガクシャ</t>
    </rPh>
    <rPh sb="55" eb="57">
      <t>タイショウ</t>
    </rPh>
    <phoneticPr fontId="1"/>
  </si>
  <si>
    <t>(E)
系ごと：
単位充足チェック</t>
    <rPh sb="4" eb="5">
      <t>ケイ</t>
    </rPh>
    <rPh sb="9" eb="11">
      <t>タンイ</t>
    </rPh>
    <rPh sb="11" eb="13">
      <t>ジュウソク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</si>
</sst>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indexed="8"/>
      <name val="ＭＳ Ｐゴシック"/>
      <family val="3"/>
      <charset val="128"/>
    </font>
    <font>
      <sz val="9"/>
      <color theme="1"/>
      <name val="游ゴシック"/>
      <family val="2"/>
      <charset val="128"/>
      <scheme val="minor"/>
    </font>
    <font>
      <b/>
      <sz val="11"/>
      <color theme="1"/>
      <name val="メイリオ"/>
      <family val="3"/>
      <charset val="128"/>
    </font>
    <font>
      <b/>
      <sz val="12"/>
      <color theme="1"/>
      <name val="メイリオ"/>
      <family val="3"/>
      <charset val="128"/>
    </font>
    <font>
      <sz val="8"/>
      <color theme="1"/>
      <name val="メイリオ"/>
      <family val="3"/>
      <charset val="128"/>
    </font>
    <font>
      <sz val="11"/>
      <color rgb="FFFF0000"/>
      <name val="メイリオ"/>
      <family val="3"/>
      <charset val="128"/>
    </font>
    <font>
      <sz val="9"/>
      <color theme="1"/>
      <name val="メイリオ"/>
      <family val="3"/>
      <charset val="128"/>
    </font>
    <font>
      <b/>
      <sz val="14"/>
      <color rgb="FFFF0000"/>
      <name val="メイリオ"/>
      <family val="3"/>
      <charset val="128"/>
    </font>
    <font>
      <sz val="14"/>
      <color theme="1"/>
      <name val="メイリオ"/>
      <family val="3"/>
      <charset val="128"/>
    </font>
    <font>
      <sz val="14"/>
      <color rgb="FFFF0000"/>
      <name val="メイリオ"/>
      <family val="3"/>
      <charset val="128"/>
    </font>
    <font>
      <b/>
      <u/>
      <sz val="14"/>
      <color theme="1"/>
      <name val="メイリオ"/>
      <family val="3"/>
      <charset val="128"/>
    </font>
    <font>
      <b/>
      <sz val="14"/>
      <color theme="1"/>
      <name val="メイリオ"/>
      <family val="3"/>
      <charset val="128"/>
    </font>
    <font>
      <b/>
      <u/>
      <sz val="14"/>
      <color rgb="FFFF0000"/>
      <name val="メイリオ"/>
      <family val="3"/>
      <charset val="128"/>
    </font>
    <font>
      <u/>
      <sz val="14"/>
      <color theme="1"/>
      <name val="メイリオ"/>
      <family val="3"/>
      <charset val="128"/>
    </font>
    <font>
      <sz val="14"/>
      <color theme="1"/>
      <name val="游ゴシック"/>
      <family val="2"/>
      <charset val="128"/>
      <scheme val="minor"/>
    </font>
    <font>
      <b/>
      <sz val="11"/>
      <color theme="1"/>
      <name val="游ゴシック"/>
      <family val="2"/>
      <charset val="128"/>
      <scheme val="minor"/>
    </font>
    <font>
      <sz val="12"/>
      <color theme="1"/>
      <name val="メイリオ"/>
      <family val="3"/>
      <charset val="128"/>
    </font>
    <font>
      <sz val="11"/>
      <name val="メイリオ"/>
      <family val="3"/>
      <charset val="128"/>
    </font>
    <font>
      <sz val="12"/>
      <name val="メイリオ"/>
      <family val="3"/>
      <charset val="128"/>
    </font>
    <font>
      <b/>
      <sz val="12"/>
      <color rgb="FF0070C0"/>
      <name val="メイリオ"/>
      <family val="3"/>
      <charset val="128"/>
    </font>
    <font>
      <b/>
      <sz val="12"/>
      <name val="メイリオ"/>
      <family val="3"/>
      <charset val="128"/>
    </font>
    <font>
      <b/>
      <u/>
      <sz val="12"/>
      <color theme="1"/>
      <name val="メイリオ"/>
      <family val="3"/>
      <charset val="128"/>
    </font>
    <font>
      <b/>
      <sz val="11"/>
      <color rgb="FFFF0000"/>
      <name val="メイリオ"/>
      <family val="3"/>
      <charset val="128"/>
    </font>
    <font>
      <b/>
      <sz val="11"/>
      <color rgb="FFFF0000"/>
      <name val="游ゴシック"/>
      <family val="2"/>
      <charset val="128"/>
      <scheme val="minor"/>
    </font>
    <font>
      <b/>
      <sz val="11"/>
      <color rgb="FF0070C0"/>
      <name val="メイリオ"/>
      <family val="3"/>
      <charset val="128"/>
    </font>
    <font>
      <b/>
      <sz val="11"/>
      <color rgb="FF0070C0"/>
      <name val="游ゴシック"/>
      <family val="2"/>
      <charset val="128"/>
      <scheme val="minor"/>
    </font>
    <font>
      <b/>
      <sz val="9"/>
      <color theme="1"/>
      <name val="メイリオ"/>
      <family val="3"/>
      <charset val="128"/>
    </font>
    <font>
      <b/>
      <sz val="9"/>
      <color theme="1"/>
      <name val="游ゴシック"/>
      <family val="2"/>
      <charset val="128"/>
      <scheme val="minor"/>
    </font>
    <font>
      <b/>
      <sz val="11"/>
      <name val="メイリオ"/>
      <family val="3"/>
      <charset val="128"/>
    </font>
    <font>
      <b/>
      <sz val="11"/>
      <name val="游ゴシック"/>
      <family val="2"/>
      <charset val="128"/>
      <scheme val="minor"/>
    </font>
    <font>
      <b/>
      <sz val="11"/>
      <color rgb="FFFF6600"/>
      <name val="メイリオ"/>
      <family val="3"/>
      <charset val="128"/>
    </font>
    <font>
      <sz val="11"/>
      <color rgb="FFFF6600"/>
      <name val="メイリオ"/>
      <family val="3"/>
      <charset val="128"/>
    </font>
    <font>
      <b/>
      <sz val="11"/>
      <color rgb="FFFF6600"/>
      <name val="游ゴシック"/>
      <family val="2"/>
      <charset val="128"/>
      <scheme val="minor"/>
    </font>
    <font>
      <sz val="11"/>
      <color theme="1"/>
      <name val="游ゴシック"/>
      <family val="2"/>
      <charset val="128"/>
      <scheme val="minor"/>
    </font>
    <font>
      <sz val="10"/>
      <color rgb="FFFF0000"/>
      <name val="メイリオ"/>
      <family val="3"/>
      <charset val="128"/>
    </font>
    <font>
      <sz val="11"/>
      <color theme="1"/>
      <name val="ＭＳ Ｐゴシック"/>
      <family val="3"/>
      <charset val="128"/>
    </font>
    <font>
      <b/>
      <u/>
      <sz val="14"/>
      <name val="メイリオ"/>
      <family val="3"/>
      <charset val="128"/>
    </font>
    <font>
      <sz val="11"/>
      <color rgb="FFFF0000"/>
      <name val="游ゴシック"/>
      <family val="2"/>
      <charset val="128"/>
      <scheme val="minor"/>
    </font>
  </fonts>
  <fills count="18">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indexed="22"/>
        <bgColor indexed="0"/>
      </patternFill>
    </fill>
    <fill>
      <patternFill patternType="solid">
        <fgColor theme="4" tint="0.39997558519241921"/>
        <bgColor indexed="64"/>
      </patternFill>
    </fill>
    <fill>
      <patternFill patternType="solid">
        <fgColor rgb="FFFFCCFF"/>
        <bgColor indexed="64"/>
      </patternFill>
    </fill>
    <fill>
      <patternFill patternType="solid">
        <fgColor rgb="FFFFC000"/>
        <bgColor indexed="64"/>
      </patternFill>
    </fill>
    <fill>
      <patternFill patternType="solid">
        <fgColor rgb="FFFFFF00"/>
        <bgColor indexed="64"/>
      </patternFill>
    </fill>
    <fill>
      <patternFill patternType="solid">
        <fgColor rgb="FFFF999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79998168889431442"/>
        <bgColor indexed="0"/>
      </patternFill>
    </fill>
    <fill>
      <patternFill patternType="solid">
        <fgColor theme="4" tint="0.79998168889431442"/>
        <bgColor indexed="0"/>
      </patternFill>
    </fill>
    <fill>
      <patternFill patternType="solid">
        <fgColor theme="9" tint="0.79998168889431442"/>
        <bgColor indexed="0"/>
      </patternFill>
    </fill>
    <fill>
      <patternFill patternType="solid">
        <fgColor theme="0"/>
        <bgColor indexed="64"/>
      </patternFill>
    </fill>
  </fills>
  <borders count="158">
    <border>
      <left/>
      <right/>
      <top/>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right/>
      <top style="thin">
        <color auto="1"/>
      </top>
      <bottom style="thin">
        <color auto="1"/>
      </bottom>
      <diagonal/>
    </border>
    <border>
      <left style="thick">
        <color rgb="FFFF0000"/>
      </left>
      <right style="thick">
        <color rgb="FFFF0000"/>
      </right>
      <top style="thick">
        <color rgb="FFFF0000"/>
      </top>
      <bottom style="thick">
        <color auto="1"/>
      </bottom>
      <diagonal/>
    </border>
    <border>
      <left style="thick">
        <color rgb="FFFF0000"/>
      </left>
      <right style="thick">
        <color rgb="FFFF0000"/>
      </right>
      <top/>
      <bottom style="thick">
        <color auto="1"/>
      </bottom>
      <diagonal/>
    </border>
    <border>
      <left style="thick">
        <color rgb="FFFF0000"/>
      </left>
      <right style="thick">
        <color rgb="FFFF0000"/>
      </right>
      <top style="thick">
        <color auto="1"/>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style="thick">
        <color rgb="FFFF0000"/>
      </right>
      <top/>
      <bottom/>
      <diagonal/>
    </border>
    <border>
      <left style="thick">
        <color auto="1"/>
      </left>
      <right style="dotted">
        <color auto="1"/>
      </right>
      <top style="thick">
        <color auto="1"/>
      </top>
      <bottom/>
      <diagonal/>
    </border>
    <border>
      <left style="thick">
        <color auto="1"/>
      </left>
      <right style="dotted">
        <color auto="1"/>
      </right>
      <top/>
      <bottom/>
      <diagonal/>
    </border>
    <border>
      <left style="thick">
        <color auto="1"/>
      </left>
      <right style="dotted">
        <color auto="1"/>
      </right>
      <top/>
      <bottom style="thick">
        <color auto="1"/>
      </bottom>
      <diagonal/>
    </border>
    <border>
      <left/>
      <right style="dotted">
        <color auto="1"/>
      </right>
      <top style="thick">
        <color auto="1"/>
      </top>
      <bottom style="thick">
        <color auto="1"/>
      </bottom>
      <diagonal/>
    </border>
    <border>
      <left/>
      <right style="dotted">
        <color auto="1"/>
      </right>
      <top style="thin">
        <color auto="1"/>
      </top>
      <bottom style="thin">
        <color auto="1"/>
      </bottom>
      <diagonal/>
    </border>
    <border>
      <left/>
      <right style="dotted">
        <color auto="1"/>
      </right>
      <top/>
      <bottom/>
      <diagonal/>
    </border>
    <border>
      <left style="dotted">
        <color auto="1"/>
      </left>
      <right style="thick">
        <color rgb="FFFF0000"/>
      </right>
      <top/>
      <bottom/>
      <diagonal/>
    </border>
    <border>
      <left/>
      <right/>
      <top/>
      <bottom style="dashed">
        <color rgb="FFFF0000"/>
      </bottom>
      <diagonal/>
    </border>
    <border>
      <left/>
      <right/>
      <top/>
      <bottom style="dotted">
        <color rgb="FFFF0000"/>
      </bottom>
      <diagonal/>
    </border>
    <border>
      <left style="thin">
        <color auto="1"/>
      </left>
      <right style="thin">
        <color auto="1"/>
      </right>
      <top style="thin">
        <color auto="1"/>
      </top>
      <bottom style="thin">
        <color auto="1"/>
      </bottom>
      <diagonal/>
    </border>
    <border>
      <left/>
      <right style="thick">
        <color rgb="FFFF0000"/>
      </right>
      <top style="thin">
        <color auto="1"/>
      </top>
      <bottom style="thin">
        <color auto="1"/>
      </bottom>
      <diagonal/>
    </border>
    <border>
      <left style="dashed">
        <color auto="1"/>
      </left>
      <right style="thick">
        <color rgb="FFFF0000"/>
      </right>
      <top style="thick">
        <color auto="1"/>
      </top>
      <bottom/>
      <diagonal/>
    </border>
    <border>
      <left style="dashed">
        <color auto="1"/>
      </left>
      <right style="thick">
        <color rgb="FFFF0000"/>
      </right>
      <top/>
      <bottom/>
      <diagonal/>
    </border>
    <border>
      <left/>
      <right style="dotted">
        <color auto="1"/>
      </right>
      <top style="thick">
        <color auto="1"/>
      </top>
      <bottom style="medium">
        <color auto="1"/>
      </bottom>
      <diagonal/>
    </border>
    <border>
      <left style="dotted">
        <color auto="1"/>
      </left>
      <right style="dashed">
        <color auto="1"/>
      </right>
      <top style="thick">
        <color auto="1"/>
      </top>
      <bottom style="medium">
        <color auto="1"/>
      </bottom>
      <diagonal/>
    </border>
    <border>
      <left/>
      <right style="dotted">
        <color auto="1"/>
      </right>
      <top style="medium">
        <color auto="1"/>
      </top>
      <bottom style="medium">
        <color auto="1"/>
      </bottom>
      <diagonal/>
    </border>
    <border>
      <left style="dotted">
        <color auto="1"/>
      </left>
      <right style="dashed">
        <color auto="1"/>
      </right>
      <top style="medium">
        <color auto="1"/>
      </top>
      <bottom style="medium">
        <color auto="1"/>
      </bottom>
      <diagonal/>
    </border>
    <border>
      <left/>
      <right style="dotted">
        <color auto="1"/>
      </right>
      <top style="medium">
        <color auto="1"/>
      </top>
      <bottom style="thin">
        <color auto="1"/>
      </bottom>
      <diagonal/>
    </border>
    <border>
      <left/>
      <right/>
      <top style="thick">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style="dotted">
        <color auto="1"/>
      </right>
      <top style="thin">
        <color auto="1"/>
      </top>
      <bottom style="medium">
        <color auto="1"/>
      </bottom>
      <diagonal/>
    </border>
    <border>
      <left/>
      <right/>
      <top style="thin">
        <color auto="1"/>
      </top>
      <bottom style="medium">
        <color auto="1"/>
      </bottom>
      <diagonal/>
    </border>
    <border>
      <left style="dotted">
        <color auto="1"/>
      </left>
      <right style="dashed">
        <color auto="1"/>
      </right>
      <top/>
      <bottom/>
      <diagonal/>
    </border>
    <border>
      <left style="dotted">
        <color auto="1"/>
      </left>
      <right/>
      <top style="thick">
        <color auto="1"/>
      </top>
      <bottom style="medium">
        <color auto="1"/>
      </bottom>
      <diagonal/>
    </border>
    <border>
      <left/>
      <right style="thick">
        <color rgb="FFFF0000"/>
      </right>
      <top style="thick">
        <color auto="1"/>
      </top>
      <bottom style="medium">
        <color auto="1"/>
      </bottom>
      <diagonal/>
    </border>
    <border>
      <left/>
      <right style="thick">
        <color rgb="FFFF0000"/>
      </right>
      <top style="medium">
        <color auto="1"/>
      </top>
      <bottom style="medium">
        <color auto="1"/>
      </bottom>
      <diagonal/>
    </border>
    <border>
      <left style="dotted">
        <color auto="1"/>
      </left>
      <right/>
      <top style="medium">
        <color auto="1"/>
      </top>
      <bottom style="medium">
        <color auto="1"/>
      </bottom>
      <diagonal/>
    </border>
    <border>
      <left/>
      <right style="thick">
        <color rgb="FFFF0000"/>
      </right>
      <top style="medium">
        <color auto="1"/>
      </top>
      <bottom style="dotted">
        <color auto="1"/>
      </bottom>
      <diagonal/>
    </border>
    <border>
      <left style="dotted">
        <color auto="1"/>
      </left>
      <right style="dotted">
        <color auto="1"/>
      </right>
      <top style="dotted">
        <color auto="1"/>
      </top>
      <bottom style="dotted">
        <color auto="1"/>
      </bottom>
      <diagonal/>
    </border>
    <border>
      <left/>
      <right style="thick">
        <color rgb="FFFF0000"/>
      </right>
      <top style="dotted">
        <color auto="1"/>
      </top>
      <bottom style="dotted">
        <color auto="1"/>
      </bottom>
      <diagonal/>
    </border>
    <border>
      <left style="thick">
        <color rgb="FFFF0000"/>
      </left>
      <right/>
      <top style="thick">
        <color rgb="FFFF0000"/>
      </top>
      <bottom style="thick">
        <color auto="1"/>
      </bottom>
      <diagonal/>
    </border>
    <border>
      <left/>
      <right style="thick">
        <color rgb="FFFF0000"/>
      </right>
      <top style="thick">
        <color rgb="FFFF0000"/>
      </top>
      <bottom style="thick">
        <color auto="1"/>
      </bottom>
      <diagonal/>
    </border>
    <border>
      <left/>
      <right style="thick">
        <color rgb="FFFF0000"/>
      </right>
      <top style="thin">
        <color auto="1"/>
      </top>
      <bottom style="medium">
        <color auto="1"/>
      </bottom>
      <diagonal/>
    </border>
    <border>
      <left/>
      <right style="thick">
        <color rgb="FFFF0000"/>
      </right>
      <top style="medium">
        <color auto="1"/>
      </top>
      <bottom style="thin">
        <color auto="1"/>
      </bottom>
      <diagonal/>
    </border>
    <border>
      <left style="thick">
        <color rgb="FFFF0000"/>
      </left>
      <right/>
      <top style="medium">
        <color auto="1"/>
      </top>
      <bottom/>
      <diagonal/>
    </border>
    <border>
      <left/>
      <right style="thick">
        <color rgb="FFFF0000"/>
      </right>
      <top style="medium">
        <color auto="1"/>
      </top>
      <bottom/>
      <diagonal/>
    </border>
    <border>
      <left style="thick">
        <color rgb="FFFF0000"/>
      </left>
      <right/>
      <top style="medium">
        <color auto="1"/>
      </top>
      <bottom style="medium">
        <color auto="1"/>
      </bottom>
      <diagonal/>
    </border>
    <border>
      <left style="thick">
        <color rgb="FFFF0000"/>
      </left>
      <right/>
      <top style="thick">
        <color auto="1"/>
      </top>
      <bottom style="medium">
        <color auto="1"/>
      </bottom>
      <diagonal/>
    </border>
    <border>
      <left style="thick">
        <color rgb="FFFF0000"/>
      </left>
      <right/>
      <top style="thin">
        <color auto="1"/>
      </top>
      <bottom style="medium">
        <color auto="1"/>
      </bottom>
      <diagonal/>
    </border>
    <border>
      <left style="thick">
        <color rgb="FFFF0000"/>
      </left>
      <right/>
      <top style="medium">
        <color auto="1"/>
      </top>
      <bottom style="thin">
        <color auto="1"/>
      </bottom>
      <diagonal/>
    </border>
    <border>
      <left style="thick">
        <color rgb="FFFF0000"/>
      </left>
      <right/>
      <top/>
      <bottom/>
      <diagonal/>
    </border>
    <border>
      <left style="dotted">
        <color auto="1"/>
      </left>
      <right style="dotted">
        <color auto="1"/>
      </right>
      <top style="dotted">
        <color auto="1"/>
      </top>
      <bottom style="medium">
        <color auto="1"/>
      </bottom>
      <diagonal/>
    </border>
    <border>
      <left/>
      <right style="thick">
        <color rgb="FFFF0000"/>
      </right>
      <top style="dotted">
        <color auto="1"/>
      </top>
      <bottom style="medium">
        <color auto="1"/>
      </bottom>
      <diagonal/>
    </border>
    <border>
      <left style="dotted">
        <color auto="1"/>
      </left>
      <right/>
      <top style="thick">
        <color auto="1"/>
      </top>
      <bottom style="thick">
        <color auto="1"/>
      </bottom>
      <diagonal/>
    </border>
    <border>
      <left/>
      <right style="thick">
        <color rgb="FFFF0000"/>
      </right>
      <top style="thick">
        <color auto="1"/>
      </top>
      <bottom style="thick">
        <color auto="1"/>
      </bottom>
      <diagonal/>
    </border>
    <border>
      <left style="dotted">
        <color auto="1"/>
      </left>
      <right/>
      <top style="medium">
        <color auto="1"/>
      </top>
      <bottom style="dotted">
        <color auto="1"/>
      </bottom>
      <diagonal/>
    </border>
    <border>
      <left style="dotted">
        <color auto="1"/>
      </left>
      <right/>
      <top/>
      <bottom style="thin">
        <color auto="1"/>
      </bottom>
      <diagonal/>
    </border>
    <border>
      <left style="dotted">
        <color auto="1"/>
      </left>
      <right/>
      <top style="thin">
        <color auto="1"/>
      </top>
      <bottom style="thin">
        <color auto="1"/>
      </bottom>
      <diagonal/>
    </border>
    <border>
      <left style="dotted">
        <color auto="1"/>
      </left>
      <right/>
      <top style="thin">
        <color auto="1"/>
      </top>
      <bottom/>
      <diagonal/>
    </border>
    <border>
      <left style="dotted">
        <color auto="1"/>
      </left>
      <right/>
      <top style="medium">
        <color auto="1"/>
      </top>
      <bottom/>
      <diagonal/>
    </border>
    <border>
      <left/>
      <right style="dotted">
        <color auto="1"/>
      </right>
      <top style="medium">
        <color auto="1"/>
      </top>
      <bottom/>
      <diagonal/>
    </border>
    <border>
      <left style="dotted">
        <color auto="1"/>
      </left>
      <right/>
      <top style="thin">
        <color auto="1"/>
      </top>
      <bottom style="medium">
        <color auto="1"/>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dotted">
        <color auto="1"/>
      </left>
      <right/>
      <top style="medium">
        <color auto="1"/>
      </top>
      <bottom style="thin">
        <color auto="1"/>
      </bottom>
      <diagonal/>
    </border>
    <border>
      <left/>
      <right/>
      <top style="medium">
        <color auto="1"/>
      </top>
      <bottom/>
      <diagonal/>
    </border>
    <border>
      <left/>
      <right/>
      <top style="medium">
        <color auto="1"/>
      </top>
      <bottom style="dotted">
        <color auto="1"/>
      </bottom>
      <diagonal/>
    </border>
    <border>
      <left style="thick">
        <color rgb="FFFF0000"/>
      </left>
      <right/>
      <top style="medium">
        <color auto="1"/>
      </top>
      <bottom style="dotted">
        <color auto="1"/>
      </bottom>
      <diagonal/>
    </border>
    <border>
      <left style="dotted">
        <color auto="1"/>
      </left>
      <right/>
      <top/>
      <bottom/>
      <diagonal/>
    </border>
    <border>
      <left style="thick">
        <color rgb="FFFF0000"/>
      </left>
      <right/>
      <top style="thin">
        <color auto="1"/>
      </top>
      <bottom style="thin">
        <color auto="1"/>
      </bottom>
      <diagonal/>
    </border>
    <border>
      <left style="thick">
        <color rgb="FFFF0000"/>
      </left>
      <right/>
      <top style="dotted">
        <color auto="1"/>
      </top>
      <bottom style="dotted">
        <color auto="1"/>
      </bottom>
      <diagonal/>
    </border>
    <border>
      <left style="thick">
        <color rgb="FFFF0000"/>
      </left>
      <right/>
      <top style="dotted">
        <color auto="1"/>
      </top>
      <bottom style="medium">
        <color auto="1"/>
      </bottom>
      <diagonal/>
    </border>
    <border>
      <left style="dotted">
        <color auto="1"/>
      </left>
      <right style="thick">
        <color rgb="FFFF0000"/>
      </right>
      <top style="double">
        <color auto="1"/>
      </top>
      <bottom style="thick">
        <color auto="1"/>
      </bottom>
      <diagonal/>
    </border>
    <border>
      <left style="dotted">
        <color auto="1"/>
      </left>
      <right style="dashed">
        <color auto="1"/>
      </right>
      <top style="medium">
        <color auto="1"/>
      </top>
      <bottom/>
      <diagonal/>
    </border>
    <border>
      <left style="dotted">
        <color auto="1"/>
      </left>
      <right style="dotted">
        <color auto="1"/>
      </right>
      <top style="double">
        <color auto="1"/>
      </top>
      <bottom style="thick">
        <color auto="1"/>
      </bottom>
      <diagonal/>
    </border>
    <border>
      <left/>
      <right/>
      <top style="double">
        <color auto="1"/>
      </top>
      <bottom style="thick">
        <color auto="1"/>
      </bottom>
      <diagonal/>
    </border>
    <border>
      <left style="dotted">
        <color auto="1"/>
      </left>
      <right/>
      <top style="double">
        <color auto="1"/>
      </top>
      <bottom style="thick">
        <color auto="1"/>
      </bottom>
      <diagonal/>
    </border>
    <border>
      <left/>
      <right style="thick">
        <color rgb="FFFF0000"/>
      </right>
      <top style="double">
        <color auto="1"/>
      </top>
      <bottom style="thick">
        <color auto="1"/>
      </bottom>
      <diagonal/>
    </border>
    <border>
      <left style="thick">
        <color rgb="FFFF0000"/>
      </left>
      <right/>
      <top style="double">
        <color auto="1"/>
      </top>
      <bottom style="thick">
        <color auto="1"/>
      </bottom>
      <diagonal/>
    </border>
    <border>
      <left style="thick">
        <color rgb="FFFF0000"/>
      </left>
      <right/>
      <top style="double">
        <color auto="1"/>
      </top>
      <bottom style="thick">
        <color rgb="FFFF0000"/>
      </bottom>
      <diagonal/>
    </border>
    <border>
      <left/>
      <right style="thick">
        <color rgb="FFFF0000"/>
      </right>
      <top style="double">
        <color auto="1"/>
      </top>
      <bottom style="thick">
        <color rgb="FFFF0000"/>
      </bottom>
      <diagonal/>
    </border>
    <border>
      <left style="dotted">
        <color auto="1"/>
      </left>
      <right style="thick">
        <color rgb="FFFF0000"/>
      </right>
      <top style="thick">
        <color auto="1"/>
      </top>
      <bottom/>
      <diagonal/>
    </border>
    <border>
      <left style="dotted">
        <color auto="1"/>
      </left>
      <right style="thick">
        <color rgb="FFFF0000"/>
      </right>
      <top/>
      <bottom style="medium">
        <color auto="1"/>
      </bottom>
      <diagonal/>
    </border>
    <border>
      <left style="dotted">
        <color auto="1"/>
      </left>
      <right/>
      <top/>
      <bottom style="medium">
        <color auto="1"/>
      </bottom>
      <diagonal/>
    </border>
    <border>
      <left/>
      <right/>
      <top style="dotted">
        <color auto="1"/>
      </top>
      <bottom style="dotted">
        <color auto="1"/>
      </bottom>
      <diagonal/>
    </border>
    <border>
      <left/>
      <right/>
      <top style="dotted">
        <color auto="1"/>
      </top>
      <bottom style="medium">
        <color auto="1"/>
      </bottom>
      <diagonal/>
    </border>
    <border>
      <left style="mediumDashed">
        <color auto="1"/>
      </left>
      <right/>
      <top/>
      <bottom/>
      <diagonal/>
    </border>
    <border>
      <left style="mediumDashed">
        <color auto="1"/>
      </left>
      <right/>
      <top/>
      <bottom style="medium">
        <color auto="1"/>
      </bottom>
      <diagonal/>
    </border>
    <border>
      <left style="thin">
        <color auto="1"/>
      </left>
      <right/>
      <top style="thin">
        <color auto="1"/>
      </top>
      <bottom style="thin">
        <color auto="1"/>
      </bottom>
      <diagonal/>
    </border>
    <border>
      <left style="dotted">
        <color auto="1"/>
      </left>
      <right style="dotted">
        <color auto="1"/>
      </right>
      <top style="thin">
        <color auto="1"/>
      </top>
      <bottom/>
      <diagonal/>
    </border>
    <border>
      <left style="medium">
        <color auto="1"/>
      </left>
      <right style="dotted">
        <color auto="1"/>
      </right>
      <top style="thick">
        <color auto="1"/>
      </top>
      <bottom style="thick">
        <color auto="1"/>
      </bottom>
      <diagonal/>
    </border>
    <border diagonalUp="1">
      <left style="dotted">
        <color auto="1"/>
      </left>
      <right style="thick">
        <color rgb="FFFF0000"/>
      </right>
      <top style="medium">
        <color auto="1"/>
      </top>
      <bottom style="double">
        <color auto="1"/>
      </bottom>
      <diagonal style="thin">
        <color auto="1"/>
      </diagonal>
    </border>
    <border>
      <left style="thick">
        <color rgb="FFFF0000"/>
      </left>
      <right/>
      <top style="thin">
        <color auto="1"/>
      </top>
      <bottom style="dotted">
        <color auto="1"/>
      </bottom>
      <diagonal/>
    </border>
    <border>
      <left/>
      <right style="thick">
        <color rgb="FFFF0000"/>
      </right>
      <top style="thin">
        <color auto="1"/>
      </top>
      <bottom style="dotted">
        <color auto="1"/>
      </bottom>
      <diagonal/>
    </border>
    <border>
      <left/>
      <right style="dotted">
        <color auto="1"/>
      </right>
      <top style="thin">
        <color auto="1"/>
      </top>
      <bottom style="dotted">
        <color auto="1"/>
      </bottom>
      <diagonal/>
    </border>
    <border>
      <left/>
      <right/>
      <top style="thick">
        <color rgb="FFFF0000"/>
      </top>
      <bottom style="thick">
        <color auto="1"/>
      </bottom>
      <diagonal/>
    </border>
    <border>
      <left/>
      <right/>
      <top style="thin">
        <color auto="1"/>
      </top>
      <bottom style="dotted">
        <color auto="1"/>
      </bottom>
      <diagonal/>
    </border>
    <border>
      <left/>
      <right/>
      <top style="double">
        <color auto="1"/>
      </top>
      <bottom style="thick">
        <color rgb="FFFF0000"/>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ck">
        <color rgb="FFFF0000"/>
      </left>
      <right/>
      <top style="dotted">
        <color auto="1"/>
      </top>
      <bottom/>
      <diagonal/>
    </border>
    <border>
      <left/>
      <right style="medium">
        <color auto="1"/>
      </right>
      <top style="dotted">
        <color auto="1"/>
      </top>
      <bottom/>
      <diagonal/>
    </border>
    <border>
      <left/>
      <right style="thick">
        <color auto="1"/>
      </right>
      <top/>
      <bottom/>
      <diagonal/>
    </border>
    <border>
      <left/>
      <right/>
      <top style="thick">
        <color auto="1"/>
      </top>
      <bottom/>
      <diagonal/>
    </border>
    <border>
      <left/>
      <right/>
      <top style="dotted">
        <color rgb="FFFF0000"/>
      </top>
      <bottom/>
      <diagonal/>
    </border>
    <border>
      <left style="medium">
        <color auto="1"/>
      </left>
      <right style="medium">
        <color rgb="FFFF0000"/>
      </right>
      <top style="medium">
        <color auto="1"/>
      </top>
      <bottom style="dotted">
        <color auto="1"/>
      </bottom>
      <diagonal/>
    </border>
    <border>
      <left style="medium">
        <color auto="1"/>
      </left>
      <right style="medium">
        <color rgb="FFFF0000"/>
      </right>
      <top style="dotted">
        <color auto="1"/>
      </top>
      <bottom style="medium">
        <color auto="1"/>
      </bottom>
      <diagonal/>
    </border>
    <border>
      <left style="dotted">
        <color auto="1"/>
      </left>
      <right style="dotted">
        <color auto="1"/>
      </right>
      <top style="medium">
        <color auto="1"/>
      </top>
      <bottom style="dotted">
        <color auto="1"/>
      </bottom>
      <diagonal/>
    </border>
    <border diagonalUp="1">
      <left style="dashed">
        <color auto="1"/>
      </left>
      <right style="thick">
        <color rgb="FFFF0000"/>
      </right>
      <top style="medium">
        <color auto="1"/>
      </top>
      <bottom style="double">
        <color auto="1"/>
      </bottom>
      <diagonal style="thin">
        <color auto="1"/>
      </diagonal>
    </border>
    <border diagonalUp="1">
      <left style="dashed">
        <color auto="1"/>
      </left>
      <right style="thick">
        <color rgb="FFFF0000"/>
      </right>
      <top style="medium">
        <color auto="1"/>
      </top>
      <bottom style="medium">
        <color auto="1"/>
      </bottom>
      <diagonal style="thin">
        <color auto="1"/>
      </diagonal>
    </border>
    <border>
      <left/>
      <right style="thick">
        <color rgb="FFFF0000"/>
      </right>
      <top style="thick">
        <color auto="1"/>
      </top>
      <bottom/>
      <diagonal/>
    </border>
    <border>
      <left/>
      <right style="thick">
        <color rgb="FFFF0000"/>
      </right>
      <top/>
      <bottom style="thick">
        <color auto="1"/>
      </bottom>
      <diagonal/>
    </border>
    <border diagonalUp="1">
      <left style="thick">
        <color rgb="FFFF0000"/>
      </left>
      <right style="dotted">
        <color auto="1"/>
      </right>
      <top style="double">
        <color auto="1"/>
      </top>
      <bottom style="thick">
        <color auto="1"/>
      </bottom>
      <diagonal style="thin">
        <color auto="1"/>
      </diagonal>
    </border>
    <border diagonalUp="1">
      <left style="medium">
        <color rgb="FFFF0000"/>
      </left>
      <right style="dotted">
        <color auto="1"/>
      </right>
      <top style="dotted">
        <color auto="1"/>
      </top>
      <bottom style="medium">
        <color auto="1"/>
      </bottom>
      <diagonal style="thin">
        <color auto="1"/>
      </diagonal>
    </border>
    <border>
      <left/>
      <right style="dotted">
        <color auto="1"/>
      </right>
      <top/>
      <bottom style="thin">
        <color auto="1"/>
      </bottom>
      <diagonal/>
    </border>
    <border>
      <left/>
      <right style="dotted">
        <color auto="1"/>
      </right>
      <top style="thin">
        <color auto="1"/>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medium">
        <color indexed="8"/>
      </top>
      <bottom style="double">
        <color indexed="8"/>
      </bottom>
      <diagonal/>
    </border>
    <border>
      <left style="thin">
        <color indexed="8"/>
      </left>
      <right style="medium">
        <color indexed="8"/>
      </right>
      <top style="medium">
        <color indexed="8"/>
      </top>
      <bottom style="double">
        <color indexed="8"/>
      </bottom>
      <diagonal/>
    </border>
    <border>
      <left/>
      <right style="thin">
        <color indexed="8"/>
      </right>
      <top style="medium">
        <color indexed="8"/>
      </top>
      <bottom style="double">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style="double">
        <color indexed="8"/>
      </right>
      <top style="medium">
        <color indexed="8"/>
      </top>
      <bottom style="double">
        <color indexed="8"/>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medium">
        <color indexed="8"/>
      </bottom>
      <diagonal/>
    </border>
    <border>
      <left/>
      <right/>
      <top style="medium">
        <color indexed="8"/>
      </top>
      <bottom style="double">
        <color indexed="8"/>
      </bottom>
      <diagonal/>
    </border>
    <border>
      <left/>
      <right/>
      <top/>
      <bottom style="thin">
        <color indexed="8"/>
      </bottom>
      <diagonal/>
    </border>
    <border>
      <left/>
      <right/>
      <top style="thin">
        <color indexed="8"/>
      </top>
      <bottom style="thin">
        <color indexed="8"/>
      </bottom>
      <diagonal/>
    </border>
    <border>
      <left/>
      <right/>
      <top style="thin">
        <color indexed="8"/>
      </top>
      <bottom style="medium">
        <color indexed="8"/>
      </bottom>
      <diagonal/>
    </border>
    <border>
      <left style="medium">
        <color indexed="8"/>
      </left>
      <right style="dotted">
        <color indexed="8"/>
      </right>
      <top style="medium">
        <color indexed="8"/>
      </top>
      <bottom style="double">
        <color indexed="8"/>
      </bottom>
      <diagonal/>
    </border>
    <border>
      <left style="dotted">
        <color indexed="8"/>
      </left>
      <right style="dotted">
        <color indexed="8"/>
      </right>
      <top style="medium">
        <color indexed="8"/>
      </top>
      <bottom style="double">
        <color indexed="8"/>
      </bottom>
      <diagonal/>
    </border>
    <border>
      <left style="dotted">
        <color indexed="8"/>
      </left>
      <right style="medium">
        <color indexed="8"/>
      </right>
      <top style="medium">
        <color indexed="8"/>
      </top>
      <bottom style="double">
        <color indexed="8"/>
      </bottom>
      <diagonal/>
    </border>
    <border>
      <left style="medium">
        <color indexed="8"/>
      </left>
      <right style="dotted">
        <color indexed="8"/>
      </right>
      <top/>
      <bottom style="thin">
        <color indexed="8"/>
      </bottom>
      <diagonal/>
    </border>
    <border>
      <left style="dotted">
        <color indexed="8"/>
      </left>
      <right style="dotted">
        <color indexed="8"/>
      </right>
      <top/>
      <bottom style="thin">
        <color indexed="8"/>
      </bottom>
      <diagonal/>
    </border>
    <border>
      <left style="dotted">
        <color indexed="8"/>
      </left>
      <right style="medium">
        <color indexed="8"/>
      </right>
      <top/>
      <bottom style="thin">
        <color indexed="8"/>
      </bottom>
      <diagonal/>
    </border>
    <border>
      <left style="medium">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medium">
        <color indexed="8"/>
      </right>
      <top style="thin">
        <color indexed="8"/>
      </top>
      <bottom style="thin">
        <color indexed="8"/>
      </bottom>
      <diagonal/>
    </border>
    <border>
      <left style="medium">
        <color indexed="8"/>
      </left>
      <right style="dotted">
        <color indexed="8"/>
      </right>
      <top style="thin">
        <color indexed="8"/>
      </top>
      <bottom style="medium">
        <color indexed="8"/>
      </bottom>
      <diagonal/>
    </border>
    <border>
      <left style="dotted">
        <color indexed="8"/>
      </left>
      <right style="dotted">
        <color indexed="8"/>
      </right>
      <top style="thin">
        <color indexed="8"/>
      </top>
      <bottom style="medium">
        <color indexed="8"/>
      </bottom>
      <diagonal/>
    </border>
    <border>
      <left style="dotted">
        <color indexed="8"/>
      </left>
      <right style="medium">
        <color indexed="8"/>
      </right>
      <top style="thin">
        <color indexed="8"/>
      </top>
      <bottom style="medium">
        <color indexed="8"/>
      </bottom>
      <diagonal/>
    </border>
    <border>
      <left style="mediumDashed">
        <color auto="1"/>
      </left>
      <right style="thin">
        <color auto="1"/>
      </right>
      <top style="mediumDashed">
        <color auto="1"/>
      </top>
      <bottom/>
      <diagonal/>
    </border>
    <border>
      <left style="thin">
        <color auto="1"/>
      </left>
      <right style="dotted">
        <color auto="1"/>
      </right>
      <top style="mediumDashed">
        <color auto="1"/>
      </top>
      <bottom/>
      <diagonal/>
    </border>
    <border>
      <left style="dotted">
        <color auto="1"/>
      </left>
      <right style="dotted">
        <color auto="1"/>
      </right>
      <top style="mediumDashed">
        <color auto="1"/>
      </top>
      <bottom/>
      <diagonal/>
    </border>
    <border>
      <left style="thick">
        <color rgb="FFFF0000"/>
      </left>
      <right/>
      <top style="mediumDashed">
        <color auto="1"/>
      </top>
      <bottom/>
      <diagonal/>
    </border>
    <border>
      <left/>
      <right/>
      <top style="mediumDashed">
        <color auto="1"/>
      </top>
      <bottom/>
      <diagonal/>
    </border>
    <border>
      <left/>
      <right style="thick">
        <color rgb="FFFF0000"/>
      </right>
      <top style="mediumDashed">
        <color auto="1"/>
      </top>
      <bottom/>
      <diagonal/>
    </border>
    <border>
      <left/>
      <right style="dotted">
        <color auto="1"/>
      </right>
      <top style="mediumDashed">
        <color auto="1"/>
      </top>
      <bottom/>
      <diagonal/>
    </border>
    <border>
      <left style="mediumDashed">
        <color auto="1"/>
      </left>
      <right/>
      <top style="thin">
        <color auto="1"/>
      </top>
      <bottom/>
      <diagonal/>
    </border>
  </borders>
  <cellStyleXfs count="2">
    <xf numFmtId="0" fontId="0" fillId="0" borderId="0">
      <alignment vertical="center"/>
    </xf>
    <xf numFmtId="0" fontId="3" fillId="0" borderId="0"/>
  </cellStyleXfs>
  <cellXfs count="263">
    <xf numFmtId="0" fontId="0" fillId="0" borderId="0" xfId="0">
      <alignment vertical="center"/>
    </xf>
    <xf numFmtId="0" fontId="10" fillId="6" borderId="17" xfId="0" applyFont="1" applyFill="1" applyBorder="1" applyProtection="1">
      <alignment vertical="center"/>
    </xf>
    <xf numFmtId="0" fontId="11" fillId="6" borderId="17" xfId="0" applyFont="1" applyFill="1" applyBorder="1" applyProtection="1">
      <alignment vertical="center"/>
    </xf>
    <xf numFmtId="0" fontId="11" fillId="0" borderId="0" xfId="0" applyFont="1" applyProtection="1">
      <alignment vertical="center"/>
    </xf>
    <xf numFmtId="0" fontId="11" fillId="0" borderId="0" xfId="0" quotePrefix="1" applyFont="1" applyAlignment="1" applyProtection="1">
      <alignment horizontal="right" vertical="top"/>
    </xf>
    <xf numFmtId="0" fontId="10" fillId="6" borderId="18" xfId="0" applyFont="1" applyFill="1" applyBorder="1" applyProtection="1">
      <alignment vertical="center"/>
    </xf>
    <xf numFmtId="0" fontId="12" fillId="6" borderId="18" xfId="0" applyFont="1" applyFill="1" applyBorder="1" applyProtection="1">
      <alignment vertical="center"/>
    </xf>
    <xf numFmtId="0" fontId="14" fillId="0" borderId="19" xfId="0" applyFont="1" applyBorder="1" applyAlignment="1" applyProtection="1">
      <alignment horizontal="center" vertical="center"/>
    </xf>
    <xf numFmtId="0" fontId="11" fillId="0" borderId="19" xfId="0" applyFont="1" applyBorder="1" applyAlignment="1" applyProtection="1">
      <alignment vertical="center" wrapText="1"/>
    </xf>
    <xf numFmtId="0" fontId="11" fillId="0" borderId="19" xfId="0" applyFont="1" applyBorder="1" applyProtection="1">
      <alignment vertical="center"/>
    </xf>
    <xf numFmtId="0" fontId="13" fillId="0" borderId="0" xfId="0" applyFont="1" applyAlignment="1" applyProtection="1">
      <alignment horizontal="center" vertical="center"/>
    </xf>
    <xf numFmtId="0" fontId="11" fillId="0" borderId="0" xfId="0" applyFont="1" applyAlignment="1" applyProtection="1">
      <alignment vertical="top"/>
    </xf>
    <xf numFmtId="0" fontId="11" fillId="6" borderId="18" xfId="0" applyFont="1" applyFill="1" applyBorder="1" applyProtection="1">
      <alignment vertical="center"/>
    </xf>
    <xf numFmtId="0" fontId="11" fillId="0" borderId="105" xfId="0" applyFont="1" applyBorder="1" applyProtection="1">
      <alignment vertical="center"/>
    </xf>
    <xf numFmtId="0" fontId="5" fillId="0" borderId="0" xfId="0" applyFont="1" applyAlignment="1" applyProtection="1">
      <alignment vertical="center" wrapText="1"/>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Border="1" applyAlignment="1" applyProtection="1">
      <alignment vertical="center" wrapText="1"/>
      <protection locked="0"/>
    </xf>
    <xf numFmtId="0" fontId="2" fillId="0" borderId="0" xfId="0" quotePrefix="1" applyFont="1" applyBorder="1" applyAlignment="1" applyProtection="1">
      <alignment vertical="center" wrapText="1"/>
      <protection locked="0"/>
    </xf>
    <xf numFmtId="0" fontId="2" fillId="0" borderId="0" xfId="0" quotePrefix="1"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0" xfId="0" quotePrefix="1" applyFont="1" applyAlignment="1" applyProtection="1">
      <alignment horizontal="left" vertical="center"/>
      <protection locked="0"/>
    </xf>
    <xf numFmtId="0" fontId="31" fillId="3" borderId="108" xfId="0" applyFont="1" applyFill="1" applyBorder="1" applyAlignment="1" applyProtection="1">
      <alignment horizontal="center" vertical="center" wrapText="1"/>
      <protection locked="0"/>
    </xf>
    <xf numFmtId="0" fontId="3" fillId="4" borderId="124" xfId="1" applyFont="1" applyFill="1" applyBorder="1" applyAlignment="1" applyProtection="1">
      <alignment horizontal="center" vertical="center" textRotation="255" wrapText="1"/>
    </xf>
    <xf numFmtId="0" fontId="3" fillId="4" borderId="130" xfId="1" applyFont="1" applyFill="1" applyBorder="1" applyAlignment="1" applyProtection="1">
      <alignment horizontal="center" vertical="center" textRotation="255" wrapText="1"/>
    </xf>
    <xf numFmtId="0" fontId="3" fillId="14" borderId="134" xfId="1" applyFont="1" applyFill="1" applyBorder="1" applyAlignment="1" applyProtection="1">
      <alignment horizontal="center" vertical="center" textRotation="255" wrapText="1"/>
    </xf>
    <xf numFmtId="0" fontId="3" fillId="15" borderId="138" xfId="1" applyFont="1" applyFill="1" applyBorder="1" applyAlignment="1" applyProtection="1">
      <alignment horizontal="center" vertical="center" textRotation="255" wrapText="1"/>
    </xf>
    <xf numFmtId="0" fontId="3" fillId="15" borderId="139" xfId="1" applyFont="1" applyFill="1" applyBorder="1" applyAlignment="1" applyProtection="1">
      <alignment horizontal="center" vertical="center" textRotation="255" wrapText="1"/>
    </xf>
    <xf numFmtId="0" fontId="3" fillId="15" borderId="140" xfId="1" applyFont="1" applyFill="1" applyBorder="1" applyAlignment="1" applyProtection="1">
      <alignment horizontal="center" vertical="center" textRotation="255" wrapText="1"/>
    </xf>
    <xf numFmtId="0" fontId="3" fillId="16" borderId="126" xfId="1" applyFont="1" applyFill="1" applyBorder="1" applyAlignment="1" applyProtection="1">
      <alignment horizontal="center" vertical="center" textRotation="255" wrapText="1"/>
    </xf>
    <xf numFmtId="0" fontId="3" fillId="4" borderId="125" xfId="1" applyFont="1" applyFill="1" applyBorder="1" applyAlignment="1" applyProtection="1">
      <alignment horizontal="center" vertical="center" textRotation="255" wrapText="1"/>
    </xf>
    <xf numFmtId="0" fontId="36" fillId="0" borderId="0" xfId="0" applyFont="1" applyAlignment="1" applyProtection="1">
      <alignment vertical="center" textRotation="255" wrapText="1"/>
    </xf>
    <xf numFmtId="0" fontId="3" fillId="0" borderId="122" xfId="1" applyFont="1" applyFill="1" applyBorder="1" applyAlignment="1" applyProtection="1">
      <alignment vertical="center" wrapText="1"/>
    </xf>
    <xf numFmtId="0" fontId="3" fillId="0" borderId="131" xfId="1" applyFont="1" applyFill="1" applyBorder="1" applyAlignment="1" applyProtection="1">
      <alignment vertical="center" wrapText="1"/>
    </xf>
    <xf numFmtId="0" fontId="3" fillId="12" borderId="135" xfId="1" applyFont="1" applyFill="1" applyBorder="1" applyAlignment="1" applyProtection="1">
      <alignment horizontal="center" vertical="center" wrapText="1"/>
    </xf>
    <xf numFmtId="0" fontId="3" fillId="11" borderId="141" xfId="1" applyFont="1" applyFill="1" applyBorder="1" applyAlignment="1" applyProtection="1">
      <alignment horizontal="center" vertical="center" wrapText="1"/>
    </xf>
    <xf numFmtId="0" fontId="3" fillId="11" borderId="142" xfId="1" applyFont="1" applyFill="1" applyBorder="1" applyAlignment="1" applyProtection="1">
      <alignment horizontal="center" vertical="center" wrapText="1"/>
    </xf>
    <xf numFmtId="0" fontId="3" fillId="11" borderId="143" xfId="1" applyFont="1" applyFill="1" applyBorder="1" applyAlignment="1" applyProtection="1">
      <alignment horizontal="center" vertical="center" wrapText="1"/>
    </xf>
    <xf numFmtId="0" fontId="3" fillId="3" borderId="127" xfId="1" applyFont="1" applyFill="1" applyBorder="1" applyAlignment="1" applyProtection="1">
      <alignment horizontal="center" vertical="center" wrapText="1"/>
    </xf>
    <xf numFmtId="0" fontId="3" fillId="0" borderId="123" xfId="1" applyFont="1" applyFill="1" applyBorder="1" applyAlignment="1" applyProtection="1">
      <alignment horizontal="center" vertical="center" wrapText="1"/>
    </xf>
    <xf numFmtId="0" fontId="36" fillId="0" borderId="0" xfId="0" applyFont="1" applyAlignment="1" applyProtection="1">
      <alignment vertical="center"/>
    </xf>
    <xf numFmtId="0" fontId="38" fillId="0" borderId="0" xfId="0" applyFont="1" applyAlignment="1" applyProtection="1">
      <alignment vertical="center"/>
    </xf>
    <xf numFmtId="0" fontId="3" fillId="0" borderId="118" xfId="1" applyFont="1" applyFill="1" applyBorder="1" applyAlignment="1" applyProtection="1">
      <alignment vertical="center" wrapText="1"/>
    </xf>
    <xf numFmtId="0" fontId="3" fillId="0" borderId="132" xfId="1" applyFont="1" applyFill="1" applyBorder="1" applyAlignment="1" applyProtection="1">
      <alignment vertical="center" wrapText="1"/>
    </xf>
    <xf numFmtId="0" fontId="3" fillId="12" borderId="136" xfId="1" applyFont="1" applyFill="1" applyBorder="1" applyAlignment="1" applyProtection="1">
      <alignment horizontal="center" vertical="center" wrapText="1"/>
    </xf>
    <xf numFmtId="0" fontId="3" fillId="11" borderId="144" xfId="1" applyFont="1" applyFill="1" applyBorder="1" applyAlignment="1" applyProtection="1">
      <alignment horizontal="center" vertical="center" wrapText="1"/>
    </xf>
    <xf numFmtId="0" fontId="3" fillId="11" borderId="145" xfId="1" applyFont="1" applyFill="1" applyBorder="1" applyAlignment="1" applyProtection="1">
      <alignment horizontal="center" vertical="center" wrapText="1"/>
    </xf>
    <xf numFmtId="0" fontId="3" fillId="11" borderId="146" xfId="1" applyFont="1" applyFill="1" applyBorder="1" applyAlignment="1" applyProtection="1">
      <alignment horizontal="center" vertical="center" wrapText="1"/>
    </xf>
    <xf numFmtId="0" fontId="3" fillId="3" borderId="128" xfId="1" applyFont="1" applyFill="1" applyBorder="1" applyAlignment="1" applyProtection="1">
      <alignment horizontal="center" vertical="center" wrapText="1"/>
    </xf>
    <xf numFmtId="0" fontId="3" fillId="0" borderId="119" xfId="1" applyFont="1" applyFill="1" applyBorder="1" applyAlignment="1" applyProtection="1">
      <alignment horizontal="center" vertical="center" wrapText="1"/>
    </xf>
    <xf numFmtId="0" fontId="3" fillId="0" borderId="120" xfId="1" applyFont="1" applyFill="1" applyBorder="1" applyAlignment="1" applyProtection="1">
      <alignment vertical="center" wrapText="1"/>
    </xf>
    <xf numFmtId="0" fontId="3" fillId="0" borderId="133" xfId="1" applyFont="1" applyFill="1" applyBorder="1" applyAlignment="1" applyProtection="1">
      <alignment vertical="center" wrapText="1"/>
    </xf>
    <xf numFmtId="0" fontId="3" fillId="12" borderId="137" xfId="1" applyFont="1" applyFill="1" applyBorder="1" applyAlignment="1" applyProtection="1">
      <alignment horizontal="center" vertical="center" wrapText="1"/>
    </xf>
    <xf numFmtId="0" fontId="3" fillId="11" borderId="147" xfId="1" applyFont="1" applyFill="1" applyBorder="1" applyAlignment="1" applyProtection="1">
      <alignment horizontal="center" vertical="center" wrapText="1"/>
    </xf>
    <xf numFmtId="0" fontId="3" fillId="11" borderId="148" xfId="1" applyFont="1" applyFill="1" applyBorder="1" applyAlignment="1" applyProtection="1">
      <alignment horizontal="center" vertical="center" wrapText="1"/>
    </xf>
    <xf numFmtId="0" fontId="3" fillId="11" borderId="149" xfId="1" applyFont="1" applyFill="1" applyBorder="1" applyAlignment="1" applyProtection="1">
      <alignment horizontal="center" vertical="center" wrapText="1"/>
    </xf>
    <xf numFmtId="0" fontId="3" fillId="3" borderId="129" xfId="1" applyFont="1" applyFill="1" applyBorder="1" applyAlignment="1" applyProtection="1">
      <alignment horizontal="center" vertical="center" wrapText="1"/>
    </xf>
    <xf numFmtId="0" fontId="3" fillId="0" borderId="121" xfId="1" applyFont="1" applyFill="1" applyBorder="1" applyAlignment="1" applyProtection="1">
      <alignment horizontal="center" vertical="center" wrapText="1"/>
    </xf>
    <xf numFmtId="0" fontId="36" fillId="0" borderId="0" xfId="0" applyFont="1" applyAlignment="1" applyProtection="1">
      <alignment vertical="center" textRotation="255"/>
    </xf>
    <xf numFmtId="0" fontId="36" fillId="0" borderId="0" xfId="0" applyFont="1" applyAlignment="1" applyProtection="1">
      <alignment horizontal="center" vertical="center" textRotation="255"/>
    </xf>
    <xf numFmtId="0" fontId="2" fillId="0" borderId="0" xfId="0" applyFont="1" applyProtection="1">
      <alignment vertical="center"/>
    </xf>
    <xf numFmtId="0" fontId="10" fillId="8" borderId="0" xfId="0" applyFont="1" applyFill="1" applyProtection="1">
      <alignment vertical="center"/>
    </xf>
    <xf numFmtId="0" fontId="2" fillId="0" borderId="0" xfId="0" applyFont="1" applyFill="1" applyProtection="1">
      <alignment vertical="center"/>
    </xf>
    <xf numFmtId="0" fontId="2" fillId="0" borderId="0" xfId="0" applyFont="1" applyAlignment="1" applyProtection="1">
      <alignment horizontal="center" vertical="center"/>
    </xf>
    <xf numFmtId="14" fontId="2" fillId="0" borderId="0" xfId="0" applyNumberFormat="1" applyFont="1" applyFill="1" applyAlignment="1" applyProtection="1">
      <alignment horizontal="left" vertical="center"/>
    </xf>
    <xf numFmtId="0" fontId="2" fillId="0" borderId="0" xfId="0" applyFont="1" applyFill="1" applyAlignment="1" applyProtection="1">
      <alignment horizontal="center" vertical="center"/>
    </xf>
    <xf numFmtId="0" fontId="2" fillId="2" borderId="92" xfId="0" applyFont="1" applyFill="1" applyBorder="1" applyAlignment="1" applyProtection="1">
      <alignment vertical="center" wrapText="1"/>
    </xf>
    <xf numFmtId="0" fontId="2" fillId="7" borderId="13" xfId="0" applyFont="1" applyFill="1" applyBorder="1" applyAlignment="1" applyProtection="1">
      <alignment horizontal="center" vertical="center" wrapText="1"/>
    </xf>
    <xf numFmtId="0" fontId="2" fillId="7" borderId="55" xfId="0" applyFont="1" applyFill="1" applyBorder="1" applyAlignment="1" applyProtection="1">
      <alignment horizontal="center" vertical="center" wrapText="1"/>
    </xf>
    <xf numFmtId="0" fontId="2" fillId="7" borderId="4" xfId="0" applyFont="1" applyFill="1" applyBorder="1" applyAlignment="1" applyProtection="1">
      <alignment horizontal="center" vertical="center" wrapText="1"/>
    </xf>
    <xf numFmtId="0" fontId="2" fillId="0" borderId="24"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5" xfId="0" applyFont="1" applyBorder="1" applyProtection="1">
      <alignment vertical="center"/>
    </xf>
    <xf numFmtId="0" fontId="2" fillId="0" borderId="29" xfId="0" applyFont="1" applyBorder="1" applyProtection="1">
      <alignment vertical="center"/>
    </xf>
    <xf numFmtId="0" fontId="8" fillId="2" borderId="111" xfId="0" applyFont="1" applyFill="1" applyBorder="1" applyAlignment="1" applyProtection="1">
      <alignment horizontal="center" vertical="center"/>
    </xf>
    <xf numFmtId="0" fontId="2" fillId="0" borderId="37" xfId="0" applyFont="1" applyBorder="1" applyProtection="1">
      <alignment vertical="center"/>
    </xf>
    <xf numFmtId="0" fontId="2" fillId="0" borderId="61" xfId="0" applyFont="1" applyBorder="1" applyProtection="1">
      <alignment vertical="center"/>
    </xf>
    <xf numFmtId="0" fontId="2" fillId="0" borderId="67" xfId="0" applyFont="1" applyBorder="1" applyProtection="1">
      <alignment vertical="center"/>
    </xf>
    <xf numFmtId="0" fontId="2" fillId="0" borderId="75" xfId="0" applyFont="1" applyBorder="1" applyAlignment="1" applyProtection="1">
      <alignment horizontal="center" vertical="center"/>
    </xf>
    <xf numFmtId="0" fontId="8" fillId="2" borderId="110" xfId="0" applyFont="1" applyFill="1" applyBorder="1" applyAlignment="1" applyProtection="1">
      <alignment horizontal="center" vertical="center"/>
    </xf>
    <xf numFmtId="0" fontId="6" fillId="8" borderId="76" xfId="0" applyFont="1" applyFill="1" applyBorder="1" applyProtection="1">
      <alignment vertical="center"/>
    </xf>
    <xf numFmtId="0" fontId="6" fillId="8" borderId="77" xfId="0" applyFont="1" applyFill="1" applyBorder="1" applyProtection="1">
      <alignment vertical="center"/>
    </xf>
    <xf numFmtId="0" fontId="2" fillId="0" borderId="34" xfId="0" applyFont="1" applyBorder="1" applyAlignment="1" applyProtection="1">
      <alignment horizontal="center" vertical="center"/>
    </xf>
    <xf numFmtId="0" fontId="2" fillId="0" borderId="37" xfId="0" applyFont="1" applyBorder="1" applyAlignment="1" applyProtection="1">
      <alignment horizontal="center" vertical="center"/>
    </xf>
    <xf numFmtId="0" fontId="25" fillId="0" borderId="67" xfId="0" applyFont="1" applyBorder="1" applyProtection="1">
      <alignment vertical="center"/>
    </xf>
    <xf numFmtId="0" fontId="25" fillId="0" borderId="60" xfId="0" applyFont="1" applyBorder="1" applyAlignment="1" applyProtection="1">
      <alignment horizontal="center" vertical="center"/>
    </xf>
    <xf numFmtId="0" fontId="0" fillId="0" borderId="88" xfId="0" applyBorder="1" applyAlignment="1" applyProtection="1">
      <alignment vertical="center" textRotation="255" wrapText="1"/>
    </xf>
    <xf numFmtId="0" fontId="2" fillId="0" borderId="39" xfId="0" applyFont="1" applyBorder="1" applyAlignment="1" applyProtection="1">
      <alignment vertical="center"/>
    </xf>
    <xf numFmtId="0" fontId="20" fillId="0" borderId="39" xfId="0" applyFont="1" applyBorder="1" applyAlignment="1" applyProtection="1">
      <alignment horizontal="center" vertical="center"/>
    </xf>
    <xf numFmtId="0" fontId="0" fillId="0" borderId="89" xfId="0" applyBorder="1" applyAlignment="1" applyProtection="1">
      <alignment vertical="center" textRotation="255" wrapText="1"/>
    </xf>
    <xf numFmtId="0" fontId="2" fillId="0" borderId="52" xfId="0" applyFont="1" applyBorder="1" applyAlignment="1" applyProtection="1">
      <alignment vertical="center"/>
    </xf>
    <xf numFmtId="0" fontId="20" fillId="0" borderId="52" xfId="0" applyFont="1" applyFill="1" applyBorder="1" applyAlignment="1" applyProtection="1">
      <alignment horizontal="center" vertical="center"/>
    </xf>
    <xf numFmtId="0" fontId="2" fillId="0" borderId="60" xfId="0" applyFont="1" applyBorder="1" applyAlignment="1" applyProtection="1">
      <alignment horizontal="center" vertical="center"/>
    </xf>
    <xf numFmtId="0" fontId="2" fillId="2" borderId="93" xfId="0" applyFont="1" applyFill="1" applyBorder="1" applyAlignment="1" applyProtection="1">
      <alignment horizontal="center" vertical="center"/>
    </xf>
    <xf numFmtId="0" fontId="5" fillId="8" borderId="78" xfId="0" applyFont="1" applyFill="1" applyBorder="1" applyAlignment="1" applyProtection="1">
      <alignment horizontal="center" vertical="center"/>
    </xf>
    <xf numFmtId="0" fontId="5" fillId="8" borderId="74" xfId="0" applyFont="1" applyFill="1" applyBorder="1" applyAlignment="1" applyProtection="1">
      <alignment horizontal="center" vertical="center"/>
    </xf>
    <xf numFmtId="0" fontId="2" fillId="2" borderId="114" xfId="0" applyFont="1" applyFill="1" applyBorder="1" applyAlignment="1" applyProtection="1">
      <alignment horizontal="center" vertical="center"/>
    </xf>
    <xf numFmtId="0" fontId="2" fillId="0" borderId="23"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96"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65" xfId="0" applyFont="1" applyBorder="1" applyAlignment="1" applyProtection="1">
      <alignment horizontal="center" vertical="center"/>
    </xf>
    <xf numFmtId="0" fontId="8" fillId="2" borderId="115" xfId="0" applyFont="1" applyFill="1" applyBorder="1" applyAlignment="1" applyProtection="1">
      <alignment horizontal="center" vertical="center"/>
    </xf>
    <xf numFmtId="0" fontId="2" fillId="0" borderId="0" xfId="0" applyFont="1" applyAlignment="1" applyProtection="1">
      <alignment horizontal="left" vertical="center"/>
    </xf>
    <xf numFmtId="0" fontId="2" fillId="0" borderId="0" xfId="0"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center" vertical="center" wrapText="1"/>
    </xf>
    <xf numFmtId="0" fontId="14" fillId="3" borderId="1" xfId="0" applyFont="1" applyFill="1" applyBorder="1" applyAlignment="1" applyProtection="1">
      <alignment horizontal="center" vertical="center"/>
      <protection locked="0"/>
    </xf>
    <xf numFmtId="0" fontId="31" fillId="17" borderId="107" xfId="0" applyFont="1" applyFill="1" applyBorder="1" applyAlignment="1" applyProtection="1">
      <alignment horizontal="center" vertical="center" wrapText="1"/>
    </xf>
    <xf numFmtId="0" fontId="33" fillId="0" borderId="150" xfId="0" applyFont="1" applyBorder="1" applyProtection="1">
      <alignment vertical="center"/>
    </xf>
    <xf numFmtId="0" fontId="34" fillId="0" borderId="151" xfId="0" applyFont="1" applyBorder="1" applyProtection="1">
      <alignment vertical="center"/>
    </xf>
    <xf numFmtId="0" fontId="33" fillId="0" borderId="152" xfId="0" applyFont="1" applyBorder="1" applyAlignment="1" applyProtection="1">
      <alignment horizontal="center" vertical="center"/>
    </xf>
    <xf numFmtId="0" fontId="2" fillId="0" borderId="156" xfId="0" applyFont="1" applyBorder="1" applyAlignment="1" applyProtection="1">
      <alignment horizontal="center" vertical="center"/>
    </xf>
    <xf numFmtId="0" fontId="27" fillId="0" borderId="91" xfId="0" applyFont="1" applyBorder="1" applyAlignment="1" applyProtection="1">
      <alignment horizontal="center" vertical="center"/>
    </xf>
    <xf numFmtId="0" fontId="11" fillId="0" borderId="0" xfId="0" applyFont="1" applyAlignment="1" applyProtection="1">
      <alignment vertical="top" wrapText="1"/>
    </xf>
    <xf numFmtId="0" fontId="0" fillId="0" borderId="0" xfId="0" applyAlignment="1">
      <alignment vertical="center"/>
    </xf>
    <xf numFmtId="0" fontId="2" fillId="0" borderId="15" xfId="0" applyFont="1" applyBorder="1" applyAlignment="1" applyProtection="1">
      <alignment horizontal="center" vertical="center"/>
    </xf>
    <xf numFmtId="0" fontId="11" fillId="0" borderId="0" xfId="0" applyFont="1" applyAlignment="1" applyProtection="1">
      <alignment vertical="center"/>
    </xf>
    <xf numFmtId="0" fontId="0" fillId="0" borderId="0" xfId="0" applyAlignment="1">
      <alignment vertical="center"/>
    </xf>
    <xf numFmtId="0" fontId="39" fillId="8" borderId="106" xfId="0" applyFont="1" applyFill="1" applyBorder="1" applyAlignment="1" applyProtection="1">
      <alignment vertical="center"/>
    </xf>
    <xf numFmtId="0" fontId="0" fillId="8" borderId="106" xfId="0" applyFill="1" applyBorder="1" applyAlignment="1">
      <alignment vertical="center"/>
    </xf>
    <xf numFmtId="0" fontId="11" fillId="0" borderId="0" xfId="0" applyFont="1" applyAlignment="1" applyProtection="1">
      <alignment vertical="center" wrapText="1"/>
    </xf>
    <xf numFmtId="0" fontId="0" fillId="0" borderId="0" xfId="0" applyAlignment="1" applyProtection="1">
      <alignment vertical="center" wrapText="1"/>
    </xf>
    <xf numFmtId="0" fontId="11" fillId="0" borderId="0" xfId="0" applyFont="1" applyAlignment="1" applyProtection="1">
      <alignment vertical="top" wrapText="1"/>
    </xf>
    <xf numFmtId="0" fontId="19" fillId="0" borderId="0" xfId="0" applyFont="1" applyAlignment="1">
      <alignment vertical="center" wrapText="1"/>
    </xf>
    <xf numFmtId="0" fontId="19" fillId="0" borderId="0" xfId="0" applyFont="1" applyAlignment="1">
      <alignment vertical="center"/>
    </xf>
    <xf numFmtId="0" fontId="19" fillId="0" borderId="104" xfId="0" applyFont="1" applyBorder="1" applyAlignment="1">
      <alignment vertical="center"/>
    </xf>
    <xf numFmtId="0" fontId="19" fillId="0" borderId="0" xfId="0" applyFont="1" applyBorder="1" applyAlignment="1">
      <alignment vertical="center"/>
    </xf>
    <xf numFmtId="0" fontId="11" fillId="0" borderId="90" xfId="0" applyFont="1" applyBorder="1" applyAlignment="1" applyProtection="1">
      <alignment vertical="center" wrapText="1"/>
    </xf>
    <xf numFmtId="0" fontId="17" fillId="0" borderId="3" xfId="0" applyFont="1" applyBorder="1" applyAlignment="1">
      <alignment vertical="center"/>
    </xf>
    <xf numFmtId="0" fontId="17" fillId="0" borderId="101" xfId="0" applyFont="1" applyBorder="1" applyAlignment="1">
      <alignment vertical="center"/>
    </xf>
    <xf numFmtId="0" fontId="11" fillId="0" borderId="0" xfId="0" applyFont="1" applyBorder="1"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vertical="top"/>
    </xf>
    <xf numFmtId="0" fontId="0" fillId="0" borderId="0" xfId="0" applyAlignment="1">
      <alignment vertical="top"/>
    </xf>
    <xf numFmtId="0" fontId="11" fillId="10" borderId="90" xfId="0" applyFont="1" applyFill="1" applyBorder="1" applyAlignment="1" applyProtection="1">
      <alignment vertical="center" wrapText="1"/>
    </xf>
    <xf numFmtId="0" fontId="0" fillId="10" borderId="3" xfId="0" applyFill="1" applyBorder="1" applyAlignment="1">
      <alignment vertical="center" wrapText="1"/>
    </xf>
    <xf numFmtId="0" fontId="0" fillId="10" borderId="101" xfId="0" applyFill="1" applyBorder="1" applyAlignment="1">
      <alignment vertical="center" wrapText="1"/>
    </xf>
    <xf numFmtId="0" fontId="8" fillId="0" borderId="0" xfId="0" applyFont="1" applyFill="1" applyAlignment="1" applyProtection="1">
      <alignment vertical="top" wrapText="1"/>
    </xf>
    <xf numFmtId="0" fontId="40" fillId="0" borderId="0" xfId="0" applyFont="1" applyAlignment="1">
      <alignment vertical="top"/>
    </xf>
    <xf numFmtId="0" fontId="5" fillId="3" borderId="45" xfId="0" applyFont="1" applyFill="1" applyBorder="1" applyAlignment="1" applyProtection="1">
      <alignment horizontal="center" vertical="center"/>
      <protection locked="0"/>
    </xf>
    <xf numFmtId="0" fontId="5" fillId="3" borderId="67" xfId="0" applyFont="1" applyFill="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2" fillId="0" borderId="83"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84" xfId="0" applyBorder="1" applyAlignment="1" applyProtection="1">
      <alignment horizontal="center" vertical="center"/>
    </xf>
    <xf numFmtId="0" fontId="2" fillId="0" borderId="60" xfId="0" applyFont="1" applyBorder="1" applyAlignment="1" applyProtection="1">
      <alignment vertical="center" wrapText="1"/>
    </xf>
    <xf numFmtId="0" fontId="2" fillId="0" borderId="67" xfId="0" applyFont="1" applyBorder="1" applyAlignment="1" applyProtection="1">
      <alignment vertical="center"/>
    </xf>
    <xf numFmtId="0" fontId="0" fillId="0" borderId="61" xfId="0" applyBorder="1" applyAlignment="1" applyProtection="1">
      <alignment vertical="center"/>
    </xf>
    <xf numFmtId="0" fontId="0" fillId="0" borderId="70" xfId="0" applyBorder="1" applyAlignment="1" applyProtection="1">
      <alignment vertical="center"/>
    </xf>
    <xf numFmtId="0" fontId="0" fillId="0" borderId="0" xfId="0" applyAlignment="1" applyProtection="1">
      <alignment vertical="center"/>
    </xf>
    <xf numFmtId="0" fontId="0" fillId="0" borderId="15" xfId="0" applyBorder="1" applyAlignment="1" applyProtection="1">
      <alignment vertical="center"/>
    </xf>
    <xf numFmtId="0" fontId="9" fillId="8" borderId="69" xfId="0" applyFont="1" applyFill="1" applyBorder="1" applyAlignment="1" applyProtection="1">
      <alignment horizontal="center" vertical="center" wrapText="1" shrinkToFit="1"/>
    </xf>
    <xf numFmtId="0" fontId="4" fillId="8" borderId="100" xfId="0" applyFont="1" applyFill="1" applyBorder="1" applyAlignment="1" applyProtection="1">
      <alignment horizontal="center" vertical="center" shrinkToFit="1"/>
    </xf>
    <xf numFmtId="0" fontId="2" fillId="0" borderId="58" xfId="0" applyFont="1" applyBorder="1" applyAlignment="1" applyProtection="1">
      <alignment vertical="center"/>
    </xf>
    <xf numFmtId="0" fontId="2" fillId="0" borderId="3" xfId="0" applyFont="1" applyBorder="1" applyAlignment="1" applyProtection="1">
      <alignment vertical="center"/>
    </xf>
    <xf numFmtId="0" fontId="0" fillId="0" borderId="14" xfId="0" applyBorder="1" applyAlignment="1" applyProtection="1">
      <alignment vertical="center"/>
    </xf>
    <xf numFmtId="0" fontId="2" fillId="0" borderId="66" xfId="0" applyFont="1" applyBorder="1" applyAlignment="1" applyProtection="1">
      <alignment vertical="center"/>
    </xf>
    <xf numFmtId="0" fontId="2" fillId="0" borderId="30" xfId="0" applyFont="1" applyBorder="1" applyAlignment="1" applyProtection="1">
      <alignment vertical="center"/>
    </xf>
    <xf numFmtId="0" fontId="0" fillId="0" borderId="27" xfId="0" applyBorder="1" applyAlignment="1" applyProtection="1">
      <alignment vertical="center"/>
    </xf>
    <xf numFmtId="0" fontId="9" fillId="13" borderId="102" xfId="0" applyFont="1" applyFill="1" applyBorder="1" applyAlignment="1" applyProtection="1">
      <alignment horizontal="center" vertical="center" wrapText="1" shrinkToFit="1"/>
    </xf>
    <xf numFmtId="0" fontId="4" fillId="13" borderId="103" xfId="0" applyFont="1" applyFill="1" applyBorder="1" applyAlignment="1" applyProtection="1">
      <alignment vertical="center" wrapText="1" shrinkToFit="1"/>
    </xf>
    <xf numFmtId="0" fontId="27" fillId="0" borderId="157" xfId="0" applyFont="1" applyBorder="1" applyAlignment="1" applyProtection="1">
      <alignment vertical="center" wrapText="1"/>
    </xf>
    <xf numFmtId="0" fontId="28" fillId="0" borderId="117" xfId="0" applyFont="1" applyBorder="1" applyAlignment="1" applyProtection="1">
      <alignment vertical="center" wrapText="1"/>
    </xf>
    <xf numFmtId="0" fontId="33" fillId="3" borderId="153" xfId="0" applyFont="1" applyFill="1" applyBorder="1" applyAlignment="1" applyProtection="1">
      <alignment horizontal="center" vertical="center"/>
      <protection locked="0"/>
    </xf>
    <xf numFmtId="0" fontId="33" fillId="3" borderId="154" xfId="0" applyFont="1" applyFill="1" applyBorder="1" applyAlignment="1" applyProtection="1">
      <alignment horizontal="center" vertical="center"/>
      <protection locked="0"/>
    </xf>
    <xf numFmtId="0" fontId="35" fillId="0" borderId="155" xfId="0" applyFont="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25" fillId="17" borderId="45" xfId="0" applyFont="1" applyFill="1" applyBorder="1" applyAlignment="1" applyProtection="1">
      <alignment horizontal="center" vertical="center" wrapText="1" shrinkToFit="1"/>
    </xf>
    <xf numFmtId="0" fontId="25" fillId="17" borderId="67" xfId="0" applyFont="1" applyFill="1" applyBorder="1" applyAlignment="1" applyProtection="1">
      <alignment horizontal="center" vertical="center" wrapText="1" shrinkToFit="1"/>
    </xf>
    <xf numFmtId="0" fontId="26" fillId="17" borderId="46" xfId="0" applyFont="1" applyFill="1" applyBorder="1" applyAlignment="1" applyProtection="1">
      <alignment horizontal="center" vertical="center"/>
    </xf>
    <xf numFmtId="0" fontId="2" fillId="0" borderId="112"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113" xfId="0" applyBorder="1" applyAlignment="1" applyProtection="1">
      <alignment horizontal="center" vertical="center"/>
    </xf>
    <xf numFmtId="0" fontId="2" fillId="0" borderId="62" xfId="0" applyFont="1" applyBorder="1" applyAlignment="1" applyProtection="1">
      <alignment vertical="center"/>
    </xf>
    <xf numFmtId="0" fontId="2" fillId="0" borderId="32" xfId="0" applyFont="1" applyBorder="1" applyAlignment="1" applyProtection="1">
      <alignment vertical="center"/>
    </xf>
    <xf numFmtId="0" fontId="0" fillId="0" borderId="31" xfId="0" applyBorder="1" applyAlignment="1" applyProtection="1">
      <alignment vertical="center"/>
    </xf>
    <xf numFmtId="0" fontId="2" fillId="0" borderId="60" xfId="0" applyFont="1" applyBorder="1" applyAlignment="1" applyProtection="1">
      <alignment vertical="center"/>
    </xf>
    <xf numFmtId="0" fontId="31" fillId="3" borderId="72" xfId="0" applyFont="1" applyFill="1" applyBorder="1" applyAlignment="1" applyProtection="1">
      <alignment horizontal="center" vertical="center"/>
      <protection locked="0"/>
    </xf>
    <xf numFmtId="0" fontId="31" fillId="3" borderId="86" xfId="0" applyFont="1" applyFill="1" applyBorder="1" applyAlignment="1" applyProtection="1">
      <alignment horizontal="center" vertical="center"/>
      <protection locked="0"/>
    </xf>
    <xf numFmtId="0" fontId="32" fillId="0" borderId="40" xfId="0" applyFont="1" applyBorder="1" applyAlignment="1" applyProtection="1">
      <alignment horizontal="center" vertical="center"/>
      <protection locked="0"/>
    </xf>
    <xf numFmtId="0" fontId="31" fillId="3" borderId="73" xfId="0" applyFont="1" applyFill="1" applyBorder="1" applyAlignment="1" applyProtection="1">
      <alignment horizontal="center" vertical="center"/>
      <protection locked="0"/>
    </xf>
    <xf numFmtId="0" fontId="31" fillId="3" borderId="87" xfId="0" applyFont="1" applyFill="1" applyBorder="1" applyAlignment="1" applyProtection="1">
      <alignment horizontal="center" vertical="center"/>
      <protection locked="0"/>
    </xf>
    <xf numFmtId="0" fontId="32" fillId="0" borderId="53" xfId="0" applyFont="1" applyBorder="1" applyAlignment="1" applyProtection="1">
      <alignment horizontal="center" vertical="center"/>
      <protection locked="0"/>
    </xf>
    <xf numFmtId="0" fontId="5" fillId="3" borderId="50"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0" fontId="5" fillId="3" borderId="7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3" borderId="32" xfId="0" applyFont="1" applyFill="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2" fillId="0" borderId="37" xfId="0" applyFont="1" applyBorder="1" applyAlignment="1" applyProtection="1">
      <alignment vertical="center"/>
    </xf>
    <xf numFmtId="0" fontId="2" fillId="0" borderId="29" xfId="0" applyFont="1" applyBorder="1" applyAlignment="1" applyProtection="1">
      <alignment vertical="center"/>
    </xf>
    <xf numFmtId="0" fontId="0" fillId="0" borderId="25" xfId="0" applyBorder="1" applyAlignment="1" applyProtection="1">
      <alignment vertical="center"/>
    </xf>
    <xf numFmtId="0" fontId="2" fillId="0" borderId="34" xfId="0" applyFont="1" applyBorder="1" applyAlignment="1" applyProtection="1">
      <alignment vertical="center"/>
    </xf>
    <xf numFmtId="0" fontId="2" fillId="0" borderId="28" xfId="0" applyFont="1" applyBorder="1" applyAlignment="1" applyProtection="1">
      <alignment vertical="center"/>
    </xf>
    <xf numFmtId="0" fontId="0" fillId="0" borderId="23" xfId="0" applyBorder="1" applyAlignment="1" applyProtection="1">
      <alignment vertical="center"/>
    </xf>
    <xf numFmtId="0" fontId="2" fillId="2" borderId="2" xfId="0"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2" fillId="0" borderId="56" xfId="0" applyFont="1" applyBorder="1" applyAlignment="1" applyProtection="1">
      <alignment vertical="center"/>
    </xf>
    <xf numFmtId="0" fontId="2" fillId="0" borderId="68" xfId="0" applyFont="1" applyBorder="1" applyAlignment="1" applyProtection="1">
      <alignment vertical="center"/>
    </xf>
    <xf numFmtId="0" fontId="0" fillId="0" borderId="63" xfId="0" applyBorder="1" applyAlignment="1" applyProtection="1">
      <alignment vertical="center"/>
    </xf>
    <xf numFmtId="0" fontId="2" fillId="0" borderId="70" xfId="0" applyFont="1" applyBorder="1" applyAlignment="1" applyProtection="1">
      <alignment vertical="center"/>
    </xf>
    <xf numFmtId="0" fontId="2" fillId="0" borderId="0" xfId="0" applyFont="1" applyBorder="1" applyAlignment="1" applyProtection="1">
      <alignment vertical="center"/>
    </xf>
    <xf numFmtId="0" fontId="5" fillId="3" borderId="48"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2" fillId="8" borderId="41" xfId="0" applyFont="1" applyFill="1" applyBorder="1" applyAlignment="1" applyProtection="1">
      <alignment horizontal="center" vertical="center" wrapText="1"/>
    </xf>
    <xf numFmtId="0" fontId="2" fillId="8" borderId="97"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5" fillId="3" borderId="51"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2" fillId="0" borderId="21" xfId="0" applyFont="1" applyBorder="1" applyAlignment="1" applyProtection="1">
      <alignment horizontal="center" vertical="center" wrapText="1"/>
    </xf>
    <xf numFmtId="0" fontId="0" fillId="0" borderId="22" xfId="0" applyBorder="1" applyAlignment="1" applyProtection="1">
      <alignment horizontal="center" vertical="center"/>
    </xf>
    <xf numFmtId="0" fontId="6" fillId="8" borderId="80" xfId="0" applyFont="1" applyFill="1" applyBorder="1" applyAlignment="1" applyProtection="1">
      <alignment horizontal="center" vertical="center"/>
    </xf>
    <xf numFmtId="0" fontId="6" fillId="8" borderId="77" xfId="0" applyFont="1" applyFill="1" applyBorder="1" applyAlignment="1" applyProtection="1">
      <alignment horizontal="center" vertical="center"/>
    </xf>
    <xf numFmtId="0" fontId="0" fillId="0" borderId="79" xfId="0" applyBorder="1" applyAlignment="1" applyProtection="1">
      <alignment horizontal="center" vertical="center"/>
    </xf>
    <xf numFmtId="0" fontId="2" fillId="0" borderId="33" xfId="0" applyFont="1" applyBorder="1" applyAlignment="1" applyProtection="1">
      <alignment horizontal="center" vertical="center" wrapText="1"/>
    </xf>
    <xf numFmtId="0" fontId="0" fillId="0" borderId="33" xfId="0" applyBorder="1" applyAlignment="1" applyProtection="1">
      <alignment horizontal="center" vertical="center"/>
    </xf>
    <xf numFmtId="0" fontId="6" fillId="8" borderId="78" xfId="0" applyFont="1" applyFill="1" applyBorder="1" applyAlignment="1" applyProtection="1">
      <alignment horizontal="center" vertical="center"/>
    </xf>
    <xf numFmtId="0" fontId="5" fillId="3" borderId="69"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2" fillId="0" borderId="0" xfId="0" applyFont="1" applyFill="1" applyAlignment="1" applyProtection="1">
      <alignment vertical="top" wrapText="1"/>
    </xf>
    <xf numFmtId="0" fontId="0" fillId="0" borderId="0" xfId="0" applyFill="1" applyAlignment="1" applyProtection="1">
      <alignment vertical="top"/>
    </xf>
    <xf numFmtId="0" fontId="2" fillId="0" borderId="6" xfId="0" applyFont="1" applyBorder="1" applyAlignment="1" applyProtection="1">
      <alignment vertical="center" wrapText="1"/>
    </xf>
    <xf numFmtId="0" fontId="0" fillId="0" borderId="7" xfId="0" applyBorder="1" applyAlignment="1" applyProtection="1">
      <alignment vertical="center" wrapText="1"/>
    </xf>
    <xf numFmtId="0" fontId="0" fillId="0" borderId="8" xfId="0" applyBorder="1" applyAlignment="1" applyProtection="1">
      <alignment vertical="center" wrapText="1"/>
    </xf>
    <xf numFmtId="0" fontId="2"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5" fillId="8" borderId="81" xfId="0" applyFont="1" applyFill="1" applyBorder="1" applyAlignment="1" applyProtection="1">
      <alignment horizontal="center" vertical="center" shrinkToFit="1"/>
    </xf>
    <xf numFmtId="0" fontId="5" fillId="8" borderId="99" xfId="0" applyFont="1" applyFill="1" applyBorder="1" applyAlignment="1" applyProtection="1">
      <alignment horizontal="center" vertical="center" shrinkToFit="1"/>
    </xf>
    <xf numFmtId="0" fontId="0" fillId="8" borderId="82" xfId="0" applyFill="1" applyBorder="1" applyAlignment="1" applyProtection="1">
      <alignment horizontal="center" vertical="center" shrinkToFit="1"/>
    </xf>
    <xf numFmtId="0" fontId="2" fillId="5" borderId="10" xfId="0" applyFont="1" applyFill="1" applyBorder="1" applyAlignment="1" applyProtection="1">
      <alignment vertical="center" textRotation="255"/>
    </xf>
    <xf numFmtId="0" fontId="0" fillId="5" borderId="11" xfId="0" applyFill="1" applyBorder="1" applyAlignment="1" applyProtection="1">
      <alignment vertical="center" textRotation="255"/>
    </xf>
    <xf numFmtId="0" fontId="0" fillId="5" borderId="12" xfId="0" applyFill="1" applyBorder="1" applyAlignment="1" applyProtection="1">
      <alignment vertical="center"/>
    </xf>
    <xf numFmtId="0" fontId="2" fillId="0" borderId="57" xfId="0" applyFont="1" applyBorder="1" applyAlignment="1" applyProtection="1">
      <alignment horizontal="center" vertical="center"/>
    </xf>
    <xf numFmtId="0" fontId="0" fillId="0" borderId="58" xfId="0" applyBorder="1" applyAlignment="1" applyProtection="1">
      <alignment horizontal="center" vertical="center"/>
    </xf>
    <xf numFmtId="0" fontId="0" fillId="0" borderId="59" xfId="0" applyBorder="1" applyAlignment="1" applyProtection="1">
      <alignment horizontal="center" vertical="center"/>
    </xf>
    <xf numFmtId="0" fontId="2" fillId="0" borderId="109" xfId="0" applyFont="1" applyBorder="1" applyAlignment="1" applyProtection="1">
      <alignment horizontal="center" vertical="center" wrapText="1"/>
    </xf>
    <xf numFmtId="0" fontId="0" fillId="0" borderId="52" xfId="0" applyBorder="1" applyAlignment="1" applyProtection="1">
      <alignment horizontal="center" vertical="center"/>
    </xf>
    <xf numFmtId="0" fontId="27" fillId="17" borderId="94" xfId="0" applyFont="1" applyFill="1" applyBorder="1" applyAlignment="1" applyProtection="1">
      <alignment horizontal="center" vertical="center" shrinkToFit="1"/>
    </xf>
    <xf numFmtId="0" fontId="27" fillId="17" borderId="98" xfId="0" applyFont="1" applyFill="1" applyBorder="1" applyAlignment="1" applyProtection="1">
      <alignment horizontal="center" vertical="center" shrinkToFit="1"/>
    </xf>
    <xf numFmtId="0" fontId="28" fillId="17" borderId="95" xfId="0" applyFont="1" applyFill="1" applyBorder="1" applyAlignment="1" applyProtection="1">
      <alignment horizontal="center" vertical="center"/>
    </xf>
    <xf numFmtId="0" fontId="29" fillId="0" borderId="60" xfId="0" applyFont="1" applyBorder="1" applyAlignment="1" applyProtection="1">
      <alignment vertical="center" textRotation="255" wrapText="1"/>
    </xf>
    <xf numFmtId="0" fontId="30" fillId="0" borderId="70" xfId="0" applyFont="1" applyBorder="1" applyAlignment="1" applyProtection="1">
      <alignment vertical="center" textRotation="255" wrapText="1"/>
    </xf>
    <xf numFmtId="0" fontId="30" fillId="0" borderId="85" xfId="0" applyFont="1" applyBorder="1" applyAlignment="1" applyProtection="1">
      <alignment vertical="center" textRotation="255" wrapText="1"/>
    </xf>
    <xf numFmtId="0" fontId="2" fillId="0" borderId="116"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17" xfId="0" applyBorder="1" applyAlignment="1" applyProtection="1">
      <alignment horizontal="center" vertical="center"/>
    </xf>
    <xf numFmtId="3" fontId="2" fillId="9" borderId="10" xfId="0" applyNumberFormat="1" applyFont="1" applyFill="1" applyBorder="1" applyAlignment="1" applyProtection="1">
      <alignment vertical="center" textRotation="255" wrapText="1"/>
    </xf>
    <xf numFmtId="3" fontId="0" fillId="9" borderId="11" xfId="0" applyNumberFormat="1" applyFill="1" applyBorder="1" applyAlignment="1" applyProtection="1">
      <alignment vertical="center" textRotation="255"/>
    </xf>
    <xf numFmtId="0" fontId="0" fillId="9" borderId="12" xfId="0" applyFill="1" applyBorder="1" applyAlignment="1" applyProtection="1">
      <alignment vertical="center" textRotation="255"/>
    </xf>
    <xf numFmtId="0" fontId="0" fillId="0" borderId="5" xfId="0" applyBorder="1" applyAlignment="1" applyProtection="1">
      <alignment vertical="center" wrapText="1"/>
    </xf>
    <xf numFmtId="0" fontId="2" fillId="2" borderId="54" xfId="0" applyFont="1" applyFill="1" applyBorder="1" applyAlignment="1" applyProtection="1">
      <alignment horizontal="center" vertical="center" wrapText="1"/>
    </xf>
    <xf numFmtId="0" fontId="0" fillId="0" borderId="55" xfId="0" applyBorder="1" applyAlignment="1" applyProtection="1">
      <alignment horizontal="center" vertical="center" wrapText="1"/>
    </xf>
  </cellXfs>
  <cellStyles count="2">
    <cellStyle name="標準" xfId="0" builtinId="0"/>
    <cellStyle name="標準_Sheet4" xfId="1"/>
  </cellStyles>
  <dxfs count="17">
    <dxf>
      <font>
        <b/>
        <i val="0"/>
        <color rgb="FFFF0000"/>
      </font>
      <fill>
        <patternFill patternType="gray125">
          <fgColor rgb="FFFF7C80"/>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CCCC"/>
      <color rgb="FFFFCCFF"/>
      <color rgb="FFFF6600"/>
      <color rgb="FFFF9933"/>
      <color rgb="FFFF6699"/>
      <color rgb="FFFFCC99"/>
      <color rgb="FFFF99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8"/>
  <sheetViews>
    <sheetView tabSelected="1" view="pageBreakPreview" topLeftCell="A19" zoomScaleNormal="95" zoomScaleSheetLayoutView="100" workbookViewId="0">
      <selection activeCell="F6" sqref="F6"/>
    </sheetView>
  </sheetViews>
  <sheetFormatPr defaultRowHeight="30" customHeight="1" x14ac:dyDescent="0.4"/>
  <cols>
    <col min="1" max="1" width="6.875" style="3" customWidth="1"/>
    <col min="2" max="2" width="62.625" style="3" customWidth="1"/>
    <col min="3" max="3" width="21.375" style="3" customWidth="1"/>
    <col min="4" max="4" width="4.625" style="3" customWidth="1"/>
    <col min="5" max="8" width="21.375" style="3" customWidth="1"/>
    <col min="9" max="16384" width="9" style="3"/>
  </cols>
  <sheetData>
    <row r="1" spans="1:7" ht="35.1" customHeight="1" x14ac:dyDescent="0.4">
      <c r="A1" s="1" t="s">
        <v>123</v>
      </c>
      <c r="B1" s="2"/>
      <c r="C1" s="2"/>
      <c r="D1" s="12"/>
      <c r="E1" s="12"/>
      <c r="F1" s="12"/>
      <c r="G1" s="12"/>
    </row>
    <row r="2" spans="1:7" ht="35.1" customHeight="1" thickBot="1" x14ac:dyDescent="0.45">
      <c r="A2" s="4" t="s">
        <v>80</v>
      </c>
      <c r="B2" s="11" t="s">
        <v>103</v>
      </c>
      <c r="C2" s="11"/>
      <c r="D2" s="11"/>
      <c r="E2" s="11"/>
    </row>
    <row r="3" spans="1:7" ht="50.1" customHeight="1" thickTop="1" thickBot="1" x14ac:dyDescent="0.45">
      <c r="A3" s="4" t="s">
        <v>81</v>
      </c>
      <c r="B3" s="116" t="s">
        <v>124</v>
      </c>
      <c r="E3" s="117"/>
      <c r="F3" s="109"/>
    </row>
    <row r="4" spans="1:7" ht="50.1" customHeight="1" thickTop="1" thickBot="1" x14ac:dyDescent="0.45">
      <c r="A4" s="4" t="s">
        <v>82</v>
      </c>
      <c r="B4" s="125" t="s">
        <v>131</v>
      </c>
      <c r="C4" s="120"/>
      <c r="D4" s="120"/>
      <c r="E4" s="120"/>
      <c r="F4" s="120"/>
      <c r="G4" s="117"/>
    </row>
    <row r="5" spans="1:7" ht="50.1" customHeight="1" thickTop="1" thickBot="1" x14ac:dyDescent="0.45">
      <c r="A5" s="4"/>
      <c r="B5" s="126" t="s">
        <v>144</v>
      </c>
      <c r="C5" s="127"/>
      <c r="D5" s="127"/>
      <c r="E5" s="128"/>
      <c r="F5" s="109"/>
      <c r="G5" s="14" t="s">
        <v>126</v>
      </c>
    </row>
    <row r="6" spans="1:7" ht="102.75" customHeight="1" thickTop="1" x14ac:dyDescent="0.4">
      <c r="A6" s="4"/>
      <c r="B6" s="127"/>
      <c r="C6" s="127"/>
      <c r="D6" s="127"/>
      <c r="E6" s="129"/>
      <c r="F6" s="13"/>
    </row>
    <row r="7" spans="1:7" ht="50.1" customHeight="1" x14ac:dyDescent="0.4">
      <c r="A7" s="4" t="s">
        <v>100</v>
      </c>
      <c r="B7" s="125" t="s">
        <v>119</v>
      </c>
      <c r="C7" s="125"/>
      <c r="D7" s="125"/>
      <c r="E7" s="125"/>
      <c r="F7" s="125"/>
      <c r="G7" s="125"/>
    </row>
    <row r="8" spans="1:7" ht="50.1" customHeight="1" x14ac:dyDescent="0.4">
      <c r="A8" s="4" t="s">
        <v>122</v>
      </c>
      <c r="B8" s="125" t="s">
        <v>141</v>
      </c>
      <c r="C8" s="135"/>
      <c r="D8" s="136"/>
      <c r="E8" s="136"/>
      <c r="F8" s="120"/>
      <c r="G8" s="120"/>
    </row>
    <row r="9" spans="1:7" ht="35.1" customHeight="1" x14ac:dyDescent="0.4"/>
    <row r="10" spans="1:7" ht="35.1" customHeight="1" x14ac:dyDescent="0.4">
      <c r="A10" s="5" t="s">
        <v>83</v>
      </c>
      <c r="B10" s="6"/>
      <c r="C10" s="6"/>
      <c r="D10" s="6"/>
      <c r="E10" s="6"/>
      <c r="F10" s="12"/>
      <c r="G10" s="12"/>
    </row>
    <row r="11" spans="1:7" ht="60" customHeight="1" x14ac:dyDescent="0.4">
      <c r="A11" s="133" t="s">
        <v>132</v>
      </c>
      <c r="B11" s="134"/>
      <c r="C11" s="134"/>
      <c r="D11" s="120"/>
      <c r="E11" s="120"/>
      <c r="F11" s="120"/>
      <c r="G11" s="120"/>
    </row>
    <row r="12" spans="1:7" ht="99.95" customHeight="1" x14ac:dyDescent="0.4">
      <c r="A12" s="7" t="s">
        <v>85</v>
      </c>
      <c r="B12" s="8" t="s">
        <v>79</v>
      </c>
      <c r="C12" s="130" t="s">
        <v>127</v>
      </c>
      <c r="D12" s="131"/>
      <c r="E12" s="131"/>
      <c r="F12" s="131"/>
      <c r="G12" s="132"/>
    </row>
    <row r="13" spans="1:7" ht="99.95" customHeight="1" x14ac:dyDescent="0.4">
      <c r="A13" s="7" t="s">
        <v>86</v>
      </c>
      <c r="B13" s="8" t="s">
        <v>87</v>
      </c>
      <c r="C13" s="130" t="s">
        <v>118</v>
      </c>
      <c r="D13" s="131"/>
      <c r="E13" s="131"/>
      <c r="F13" s="131"/>
      <c r="G13" s="132"/>
    </row>
    <row r="14" spans="1:7" ht="99.95" customHeight="1" x14ac:dyDescent="0.4">
      <c r="A14" s="7" t="s">
        <v>85</v>
      </c>
      <c r="B14" s="8" t="s">
        <v>88</v>
      </c>
      <c r="C14" s="130" t="s">
        <v>104</v>
      </c>
      <c r="D14" s="131"/>
      <c r="E14" s="131"/>
      <c r="F14" s="131"/>
      <c r="G14" s="132"/>
    </row>
    <row r="15" spans="1:7" ht="99.95" customHeight="1" x14ac:dyDescent="0.4">
      <c r="A15" s="7" t="s">
        <v>86</v>
      </c>
      <c r="B15" s="8" t="s">
        <v>120</v>
      </c>
      <c r="C15" s="130" t="s">
        <v>96</v>
      </c>
      <c r="D15" s="131"/>
      <c r="E15" s="131"/>
      <c r="F15" s="131"/>
      <c r="G15" s="132"/>
    </row>
    <row r="16" spans="1:7" ht="50.1" customHeight="1" x14ac:dyDescent="0.4">
      <c r="A16" s="7" t="s">
        <v>86</v>
      </c>
      <c r="B16" s="9" t="s">
        <v>89</v>
      </c>
      <c r="C16" s="130" t="s">
        <v>128</v>
      </c>
      <c r="D16" s="131"/>
      <c r="E16" s="131"/>
      <c r="F16" s="131"/>
      <c r="G16" s="132"/>
    </row>
    <row r="17" spans="1:7" ht="69.95" customHeight="1" x14ac:dyDescent="0.4">
      <c r="A17" s="7" t="s">
        <v>85</v>
      </c>
      <c r="B17" s="137" t="s">
        <v>143</v>
      </c>
      <c r="C17" s="138"/>
      <c r="D17" s="138"/>
      <c r="E17" s="138"/>
      <c r="F17" s="138"/>
      <c r="G17" s="139"/>
    </row>
    <row r="18" spans="1:7" ht="35.1" customHeight="1" x14ac:dyDescent="0.4">
      <c r="A18" s="10"/>
    </row>
    <row r="19" spans="1:7" ht="35.1" customHeight="1" x14ac:dyDescent="0.4">
      <c r="A19" s="5" t="s">
        <v>84</v>
      </c>
      <c r="B19" s="5"/>
      <c r="C19" s="6"/>
      <c r="D19" s="6"/>
      <c r="E19" s="6"/>
      <c r="F19" s="12"/>
      <c r="G19" s="12"/>
    </row>
    <row r="20" spans="1:7" ht="35.1" customHeight="1" x14ac:dyDescent="0.4">
      <c r="A20" s="121" t="s">
        <v>145</v>
      </c>
      <c r="B20" s="122"/>
      <c r="C20" s="122"/>
      <c r="D20" s="122"/>
      <c r="E20" s="122"/>
      <c r="F20" s="122"/>
      <c r="G20" s="122"/>
    </row>
    <row r="21" spans="1:7" ht="35.1" customHeight="1" x14ac:dyDescent="0.4">
      <c r="A21" s="119" t="s">
        <v>149</v>
      </c>
      <c r="B21" s="120"/>
      <c r="C21" s="120"/>
      <c r="D21" s="120"/>
      <c r="E21" s="120"/>
      <c r="F21" s="120"/>
      <c r="G21" s="120"/>
    </row>
    <row r="22" spans="1:7" ht="35.1" customHeight="1" x14ac:dyDescent="0.4">
      <c r="A22" s="119" t="s">
        <v>146</v>
      </c>
      <c r="B22" s="119"/>
      <c r="C22" s="119"/>
      <c r="D22" s="119"/>
      <c r="E22" s="119"/>
      <c r="F22" s="119"/>
      <c r="G22" s="119"/>
    </row>
    <row r="23" spans="1:7" ht="35.1" customHeight="1" x14ac:dyDescent="0.4">
      <c r="A23" s="123" t="s">
        <v>125</v>
      </c>
      <c r="B23" s="124"/>
      <c r="C23" s="120"/>
      <c r="D23" s="120"/>
      <c r="E23" s="120"/>
      <c r="F23" s="120"/>
      <c r="G23" s="120"/>
    </row>
    <row r="24" spans="1:7" ht="35.1" customHeight="1" x14ac:dyDescent="0.4">
      <c r="A24" s="119" t="s">
        <v>97</v>
      </c>
      <c r="B24" s="119"/>
      <c r="C24" s="119"/>
      <c r="D24" s="119"/>
      <c r="E24" s="119"/>
      <c r="F24" s="119"/>
      <c r="G24" s="119"/>
    </row>
    <row r="25" spans="1:7" ht="35.1" customHeight="1" x14ac:dyDescent="0.4">
      <c r="A25" s="119" t="s">
        <v>142</v>
      </c>
      <c r="B25" s="120"/>
      <c r="C25" s="120"/>
      <c r="D25" s="120"/>
      <c r="E25" s="120"/>
      <c r="F25" s="120"/>
      <c r="G25" s="120"/>
    </row>
    <row r="26" spans="1:7" ht="35.1" customHeight="1" x14ac:dyDescent="0.4">
      <c r="A26" s="119" t="s">
        <v>90</v>
      </c>
      <c r="B26" s="120"/>
      <c r="C26" s="120"/>
      <c r="D26" s="120"/>
      <c r="E26" s="120"/>
      <c r="F26" s="120"/>
      <c r="G26" s="120"/>
    </row>
    <row r="27" spans="1:7" ht="35.1" customHeight="1" x14ac:dyDescent="0.4">
      <c r="A27" s="119" t="s">
        <v>98</v>
      </c>
      <c r="B27" s="120"/>
      <c r="C27" s="120"/>
      <c r="D27" s="120"/>
      <c r="E27" s="120"/>
      <c r="F27" s="120"/>
      <c r="G27" s="120"/>
    </row>
    <row r="28" spans="1:7" ht="35.1" customHeight="1" x14ac:dyDescent="0.4">
      <c r="A28" s="119" t="s">
        <v>99</v>
      </c>
      <c r="B28" s="120"/>
      <c r="C28" s="120"/>
      <c r="D28" s="120"/>
      <c r="E28" s="120"/>
      <c r="F28" s="120"/>
      <c r="G28" s="120"/>
    </row>
  </sheetData>
  <sheetProtection algorithmName="SHA-512" hashValue="TUz7d6/WfhuN8ZqWiUYhihp8vdg+kFH4/duBcigmIp+qPSx9HCPMBPTJ8vGOQhvT7J6p3yaFKPOowCrUJ5xrUQ==" saltValue="5XmgwlY0J1pizUybD+/2tQ==" spinCount="100000" sheet="1" objects="1" scenarios="1"/>
  <mergeCells count="20">
    <mergeCell ref="B4:F4"/>
    <mergeCell ref="B5:E6"/>
    <mergeCell ref="A25:G25"/>
    <mergeCell ref="A26:G26"/>
    <mergeCell ref="A27:G27"/>
    <mergeCell ref="C15:G15"/>
    <mergeCell ref="C16:G16"/>
    <mergeCell ref="A11:G11"/>
    <mergeCell ref="B7:G7"/>
    <mergeCell ref="B8:G8"/>
    <mergeCell ref="C12:G12"/>
    <mergeCell ref="C13:G13"/>
    <mergeCell ref="C14:G14"/>
    <mergeCell ref="B17:G17"/>
    <mergeCell ref="A28:G28"/>
    <mergeCell ref="A20:G20"/>
    <mergeCell ref="A21:G21"/>
    <mergeCell ref="A22:G22"/>
    <mergeCell ref="A24:G24"/>
    <mergeCell ref="A23:G23"/>
  </mergeCells>
  <phoneticPr fontId="1"/>
  <dataValidations count="2">
    <dataValidation type="list" allowBlank="1" showInputMessage="1" showErrorMessage="1" error="ドロップダウンリストから選択してください。" sqref="F3">
      <formula1>"中国語専攻,朝鮮語専攻,モンゴル語専攻,インドネシア語専攻,フィリピン語専攻,タイ語専攻,ベトナム語専攻,ビルマ語専攻,ヒンディー語専攻,ウルドゥー語専攻,アラビア語専攻,ペルシア語専攻,トルコ語専攻,スワヒリ語専攻,ロシア語専攻,ハンガリー語専攻,デンマーク語専攻,スウェーデン語専攻,ドイツ語専攻,英語専攻,フランス語専攻,イタリア語専攻,スペイン語専攻,ポルトガル語専攻,日本語専攻"</formula1>
    </dataValidation>
    <dataValidation allowBlank="1" showInputMessage="1" showErrorMessage="1" error="ドロップダウンリストから選択してください。" sqref="F5"/>
  </dataValidations>
  <pageMargins left="0.70866141732283472" right="0.70866141732283472" top="0.74803149606299213" bottom="0.74803149606299213" header="0.31496062992125984" footer="0.31496062992125984"/>
  <pageSetup paperSize="9" scale="49" fitToHeight="0" orientation="portrait" r:id="rId1"/>
  <headerFooter>
    <oddHeader>&amp;C&amp;"メイリオ,レギュラー"&amp;14&amp;F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7"/>
  <sheetViews>
    <sheetView showGridLines="0" view="pageBreakPreview" topLeftCell="A25" zoomScale="85" zoomScaleNormal="100" zoomScaleSheetLayoutView="85" workbookViewId="0">
      <selection activeCell="G30" sqref="G30:I30"/>
    </sheetView>
  </sheetViews>
  <sheetFormatPr defaultColWidth="34.625" defaultRowHeight="18.75" x14ac:dyDescent="0.4"/>
  <cols>
    <col min="1" max="1" width="8.625" style="15" customWidth="1"/>
    <col min="2" max="2" width="15.625" style="15" customWidth="1"/>
    <col min="3" max="3" width="5.5" style="15" customWidth="1"/>
    <col min="4" max="4" width="18.875" style="15" customWidth="1"/>
    <col min="5" max="6" width="26" style="16" customWidth="1"/>
    <col min="7" max="8" width="10.625" style="16" customWidth="1"/>
    <col min="9" max="9" width="18.25" style="16" customWidth="1"/>
    <col min="10" max="10" width="27.125" style="16" customWidth="1"/>
    <col min="11" max="11" width="26" style="16" customWidth="1"/>
    <col min="12" max="12" width="26" style="15" customWidth="1"/>
    <col min="13" max="13" width="5.375" style="15" customWidth="1"/>
    <col min="14" max="15" width="16.75" style="17" customWidth="1"/>
    <col min="16" max="16" width="34.75" style="17" customWidth="1"/>
    <col min="17" max="18" width="16.75" style="17" customWidth="1"/>
    <col min="19" max="16384" width="34.625" style="15"/>
  </cols>
  <sheetData>
    <row r="1" spans="1:18" s="61" customFormat="1" ht="26.1" customHeight="1" x14ac:dyDescent="0.4">
      <c r="A1" s="61" t="s">
        <v>24</v>
      </c>
      <c r="B1" s="62" t="str">
        <f>IF('入力シート１（使い方、所属選択）'!F3="","自動表示（シート１にて入力すること。）",'入力シート１（使い方、所属選択）'!F3)</f>
        <v>自動表示（シート１にて入力すること。）</v>
      </c>
      <c r="C1" s="63"/>
      <c r="D1" s="63"/>
      <c r="E1" s="64"/>
      <c r="F1" s="64"/>
      <c r="G1" s="64"/>
      <c r="H1" s="64"/>
      <c r="I1" s="64"/>
      <c r="J1" s="64"/>
      <c r="K1" s="64" t="s">
        <v>23</v>
      </c>
      <c r="L1" s="65">
        <f ca="1">TODAY()</f>
        <v>44074</v>
      </c>
      <c r="M1" s="65"/>
      <c r="N1" s="105"/>
      <c r="O1" s="105"/>
      <c r="P1" s="105"/>
      <c r="Q1" s="105"/>
      <c r="R1" s="105"/>
    </row>
    <row r="2" spans="1:18" s="61" customFormat="1" ht="18.95" customHeight="1" x14ac:dyDescent="0.4">
      <c r="A2" s="63" t="s">
        <v>133</v>
      </c>
      <c r="B2" s="63"/>
      <c r="C2" s="63"/>
      <c r="D2" s="63"/>
      <c r="E2" s="66"/>
      <c r="F2" s="66"/>
      <c r="G2" s="66"/>
      <c r="H2" s="66"/>
      <c r="I2" s="66"/>
      <c r="J2" s="66"/>
      <c r="K2" s="66"/>
      <c r="N2" s="105"/>
      <c r="O2" s="105"/>
      <c r="P2" s="105"/>
      <c r="Q2" s="105"/>
      <c r="R2" s="105"/>
    </row>
    <row r="3" spans="1:18" s="61" customFormat="1" ht="18.95" customHeight="1" x14ac:dyDescent="0.4">
      <c r="A3" s="63" t="s">
        <v>91</v>
      </c>
      <c r="B3" s="63"/>
      <c r="C3" s="63"/>
      <c r="D3" s="63"/>
      <c r="E3" s="66"/>
      <c r="F3" s="66"/>
      <c r="G3" s="66"/>
      <c r="H3" s="66"/>
      <c r="I3" s="66"/>
      <c r="J3" s="66"/>
      <c r="K3" s="66"/>
      <c r="N3" s="105"/>
      <c r="O3" s="105"/>
      <c r="P3" s="105"/>
      <c r="Q3" s="105"/>
      <c r="R3" s="105"/>
    </row>
    <row r="4" spans="1:18" s="61" customFormat="1" ht="60" customHeight="1" x14ac:dyDescent="0.4">
      <c r="A4" s="230" t="s">
        <v>148</v>
      </c>
      <c r="B4" s="231"/>
      <c r="C4" s="231"/>
      <c r="D4" s="231"/>
      <c r="E4" s="231"/>
      <c r="F4" s="231"/>
      <c r="G4" s="231"/>
      <c r="H4" s="231"/>
      <c r="I4" s="231"/>
      <c r="J4" s="231"/>
      <c r="K4" s="231"/>
      <c r="N4" s="105"/>
      <c r="O4" s="105"/>
      <c r="P4" s="105"/>
      <c r="Q4" s="105"/>
      <c r="R4" s="105"/>
    </row>
    <row r="5" spans="1:18" s="61" customFormat="1" ht="39.950000000000003" customHeight="1" thickBot="1" x14ac:dyDescent="0.45">
      <c r="A5" s="140" t="s">
        <v>147</v>
      </c>
      <c r="B5" s="141"/>
      <c r="C5" s="141"/>
      <c r="D5" s="141"/>
      <c r="E5" s="141"/>
      <c r="F5" s="141"/>
      <c r="G5" s="141"/>
      <c r="H5" s="141"/>
      <c r="I5" s="141"/>
      <c r="J5" s="141"/>
      <c r="K5" s="141"/>
      <c r="N5" s="105"/>
      <c r="O5" s="105"/>
      <c r="P5" s="105"/>
      <c r="Q5" s="105"/>
      <c r="R5" s="105"/>
    </row>
    <row r="6" spans="1:18" s="108" customFormat="1" ht="60" customHeight="1" thickTop="1" thickBot="1" x14ac:dyDescent="0.45">
      <c r="A6" s="67"/>
      <c r="B6" s="203" t="s">
        <v>18</v>
      </c>
      <c r="C6" s="203"/>
      <c r="D6" s="204"/>
      <c r="E6" s="261" t="s">
        <v>114</v>
      </c>
      <c r="F6" s="262"/>
      <c r="G6" s="213" t="s">
        <v>134</v>
      </c>
      <c r="H6" s="214"/>
      <c r="I6" s="215"/>
      <c r="J6" s="68" t="s">
        <v>116</v>
      </c>
      <c r="K6" s="69" t="s">
        <v>115</v>
      </c>
      <c r="L6" s="70" t="s">
        <v>150</v>
      </c>
      <c r="M6" s="106"/>
      <c r="N6" s="107"/>
      <c r="O6" s="107"/>
      <c r="P6" s="107"/>
      <c r="Q6" s="107"/>
      <c r="R6" s="107"/>
    </row>
    <row r="7" spans="1:18" ht="24.95" customHeight="1" thickTop="1" thickBot="1" x14ac:dyDescent="0.45">
      <c r="A7" s="257" t="s">
        <v>22</v>
      </c>
      <c r="B7" s="200" t="s">
        <v>1</v>
      </c>
      <c r="C7" s="201"/>
      <c r="D7" s="202"/>
      <c r="E7" s="71">
        <v>2</v>
      </c>
      <c r="F7" s="219" t="s">
        <v>135</v>
      </c>
      <c r="G7" s="210"/>
      <c r="H7" s="211"/>
      <c r="I7" s="212"/>
      <c r="J7" s="98">
        <f>IF((G:G-E:E)&lt;0,G:G-E:E,"0")</f>
        <v>-2</v>
      </c>
      <c r="K7" s="175">
        <f>IF( AND(G18&gt;=26, SUM(J7:J17)=0),  0,IF( AND(G18&gt;=26, SUM(J7:J17)&lt;0),  SUM(J7:J17),IF( AND(G18&lt;26, SUM(J7:J17)=0),  G18-26,IF( AND(G18&lt;26, SUM(J7:J17)&lt;0, G18+ABS(SUM(J7:J17))&gt;=26), SUM(J7:J17),IF( AND(G18&lt;26, SUM(J7:J17)&lt;0, G18+ABS(SUM(J7:J17))&lt;26), G18-26)))))</f>
        <v>-26</v>
      </c>
      <c r="L7" s="232" t="str">
        <f>IF(OR(J7&lt;0,J8&lt;0,J9&lt;0,J10&lt;0,J12&lt;0,J13&lt;0,J14&lt;0,J15&lt;0,J16&lt;0,J17&lt;0),"【NG】不足区分あり（(C)(D)欄着色部分）",IF(G18&lt;26,"【NG】区分ごとの最低限修得単位数は満たしているが、「選択科目　6単位部分」が不足のため、合計必要単位数26単位に達していない。","【OK】必要単位数充足"))</f>
        <v>【NG】不足区分あり（(C)(D)欄着色部分）</v>
      </c>
      <c r="M7" s="18"/>
    </row>
    <row r="8" spans="1:18" ht="24.95" customHeight="1" thickBot="1" x14ac:dyDescent="0.45">
      <c r="A8" s="258"/>
      <c r="B8" s="197" t="s">
        <v>2</v>
      </c>
      <c r="C8" s="198"/>
      <c r="D8" s="199"/>
      <c r="E8" s="72">
        <v>2</v>
      </c>
      <c r="F8" s="220"/>
      <c r="G8" s="169"/>
      <c r="H8" s="170"/>
      <c r="I8" s="171"/>
      <c r="J8" s="99">
        <f>IF((G:G-E:E)&lt;0,G:G-E:E,"0")</f>
        <v>-2</v>
      </c>
      <c r="K8" s="176"/>
      <c r="L8" s="233"/>
      <c r="M8" s="18"/>
    </row>
    <row r="9" spans="1:18" ht="24.95" customHeight="1" thickBot="1" x14ac:dyDescent="0.45">
      <c r="A9" s="258"/>
      <c r="B9" s="197" t="s">
        <v>3</v>
      </c>
      <c r="C9" s="198"/>
      <c r="D9" s="199"/>
      <c r="E9" s="72">
        <v>2</v>
      </c>
      <c r="F9" s="220"/>
      <c r="G9" s="169"/>
      <c r="H9" s="170"/>
      <c r="I9" s="171"/>
      <c r="J9" s="99">
        <f>IF((G:G-E:E)&lt;0,G:G-E:E,"0")</f>
        <v>-2</v>
      </c>
      <c r="K9" s="176"/>
      <c r="L9" s="233"/>
      <c r="M9" s="19"/>
    </row>
    <row r="10" spans="1:18" ht="24.95" customHeight="1" x14ac:dyDescent="0.4">
      <c r="A10" s="258"/>
      <c r="B10" s="205" t="s">
        <v>117</v>
      </c>
      <c r="C10" s="206"/>
      <c r="D10" s="207"/>
      <c r="E10" s="224" t="s">
        <v>77</v>
      </c>
      <c r="F10" s="220"/>
      <c r="G10" s="227"/>
      <c r="H10" s="228"/>
      <c r="I10" s="229"/>
      <c r="J10" s="235">
        <f>IF((G10+G11-6)&lt;0,G10+G11-6,"0")</f>
        <v>-6</v>
      </c>
      <c r="K10" s="176"/>
      <c r="L10" s="233"/>
      <c r="M10" s="19"/>
    </row>
    <row r="11" spans="1:18" ht="24.95" customHeight="1" thickBot="1" x14ac:dyDescent="0.45">
      <c r="A11" s="258"/>
      <c r="B11" s="208" t="s">
        <v>4</v>
      </c>
      <c r="C11" s="209"/>
      <c r="D11" s="153"/>
      <c r="E11" s="225"/>
      <c r="F11" s="220"/>
      <c r="G11" s="216"/>
      <c r="H11" s="217"/>
      <c r="I11" s="218"/>
      <c r="J11" s="236"/>
      <c r="K11" s="176"/>
      <c r="L11" s="233"/>
      <c r="M11" s="19"/>
    </row>
    <row r="12" spans="1:18" ht="24.95" customHeight="1" thickBot="1" x14ac:dyDescent="0.45">
      <c r="A12" s="258"/>
      <c r="B12" s="197" t="s">
        <v>19</v>
      </c>
      <c r="C12" s="198"/>
      <c r="D12" s="199"/>
      <c r="E12" s="72">
        <v>0</v>
      </c>
      <c r="F12" s="220"/>
      <c r="G12" s="169"/>
      <c r="H12" s="170"/>
      <c r="I12" s="171"/>
      <c r="J12" s="99" t="str">
        <f t="shared" ref="J12:J17" si="0">IF((G:G-E:E)&lt;0,G:G-E:E,"0")</f>
        <v>0</v>
      </c>
      <c r="K12" s="176"/>
      <c r="L12" s="233"/>
      <c r="M12" s="19"/>
    </row>
    <row r="13" spans="1:18" ht="24.95" customHeight="1" thickBot="1" x14ac:dyDescent="0.45">
      <c r="A13" s="258"/>
      <c r="B13" s="197" t="s">
        <v>6</v>
      </c>
      <c r="C13" s="198"/>
      <c r="D13" s="199"/>
      <c r="E13" s="72">
        <v>0</v>
      </c>
      <c r="F13" s="220"/>
      <c r="G13" s="169"/>
      <c r="H13" s="170"/>
      <c r="I13" s="171"/>
      <c r="J13" s="99" t="str">
        <f t="shared" si="0"/>
        <v>0</v>
      </c>
      <c r="K13" s="176"/>
      <c r="L13" s="233"/>
      <c r="M13" s="19"/>
    </row>
    <row r="14" spans="1:18" ht="24.95" customHeight="1" thickBot="1" x14ac:dyDescent="0.45">
      <c r="A14" s="258"/>
      <c r="B14" s="197" t="s">
        <v>5</v>
      </c>
      <c r="C14" s="198"/>
      <c r="D14" s="199"/>
      <c r="E14" s="72">
        <v>0</v>
      </c>
      <c r="F14" s="220"/>
      <c r="G14" s="169"/>
      <c r="H14" s="170"/>
      <c r="I14" s="171"/>
      <c r="J14" s="99" t="str">
        <f t="shared" si="0"/>
        <v>0</v>
      </c>
      <c r="K14" s="176"/>
      <c r="L14" s="233"/>
      <c r="M14" s="18"/>
    </row>
    <row r="15" spans="1:18" ht="24.95" customHeight="1" thickBot="1" x14ac:dyDescent="0.45">
      <c r="A15" s="258"/>
      <c r="B15" s="73" t="s">
        <v>108</v>
      </c>
      <c r="C15" s="74"/>
      <c r="D15" s="74" t="s">
        <v>111</v>
      </c>
      <c r="E15" s="72">
        <v>4</v>
      </c>
      <c r="F15" s="75"/>
      <c r="G15" s="169"/>
      <c r="H15" s="170"/>
      <c r="I15" s="171"/>
      <c r="J15" s="99">
        <f t="shared" si="0"/>
        <v>-4</v>
      </c>
      <c r="K15" s="176"/>
      <c r="L15" s="233"/>
      <c r="M15" s="18"/>
    </row>
    <row r="16" spans="1:18" ht="24.95" customHeight="1" thickBot="1" x14ac:dyDescent="0.45">
      <c r="A16" s="258"/>
      <c r="B16" s="76" t="s">
        <v>109</v>
      </c>
      <c r="C16" s="74"/>
      <c r="D16" s="74" t="s">
        <v>112</v>
      </c>
      <c r="E16" s="72">
        <v>2</v>
      </c>
      <c r="F16" s="75"/>
      <c r="G16" s="169"/>
      <c r="H16" s="170"/>
      <c r="I16" s="171"/>
      <c r="J16" s="99">
        <f t="shared" si="0"/>
        <v>-2</v>
      </c>
      <c r="K16" s="176"/>
      <c r="L16" s="233"/>
      <c r="M16" s="18"/>
    </row>
    <row r="17" spans="1:16" ht="24.95" customHeight="1" thickBot="1" x14ac:dyDescent="0.45">
      <c r="A17" s="258"/>
      <c r="B17" s="77" t="s">
        <v>110</v>
      </c>
      <c r="C17" s="78"/>
      <c r="D17" s="78" t="s">
        <v>112</v>
      </c>
      <c r="E17" s="79">
        <v>2</v>
      </c>
      <c r="F17" s="80"/>
      <c r="G17" s="142"/>
      <c r="H17" s="143"/>
      <c r="I17" s="144"/>
      <c r="J17" s="100">
        <f t="shared" si="0"/>
        <v>-2</v>
      </c>
      <c r="K17" s="176"/>
      <c r="L17" s="233"/>
      <c r="M17" s="18"/>
    </row>
    <row r="18" spans="1:16" ht="24.95" customHeight="1" thickTop="1" thickBot="1" x14ac:dyDescent="0.45">
      <c r="A18" s="259"/>
      <c r="B18" s="81" t="s">
        <v>101</v>
      </c>
      <c r="C18" s="82"/>
      <c r="D18" s="82"/>
      <c r="E18" s="226">
        <v>26</v>
      </c>
      <c r="F18" s="223"/>
      <c r="G18" s="221">
        <f>SUM(G7:G17)</f>
        <v>0</v>
      </c>
      <c r="H18" s="222"/>
      <c r="I18" s="223"/>
      <c r="J18" s="97"/>
      <c r="K18" s="177"/>
      <c r="L18" s="260"/>
      <c r="M18" s="18"/>
    </row>
    <row r="19" spans="1:16" ht="24.95" customHeight="1" thickTop="1" thickBot="1" x14ac:dyDescent="0.45">
      <c r="A19" s="240" t="s">
        <v>20</v>
      </c>
      <c r="B19" s="200" t="s">
        <v>12</v>
      </c>
      <c r="C19" s="201"/>
      <c r="D19" s="202"/>
      <c r="E19" s="83">
        <v>10</v>
      </c>
      <c r="F19" s="145" t="s">
        <v>136</v>
      </c>
      <c r="G19" s="210"/>
      <c r="H19" s="211"/>
      <c r="I19" s="212"/>
      <c r="J19" s="98">
        <f>IF((G:G-E:E)&lt;0,G:G-E:E,"0")</f>
        <v>-10</v>
      </c>
      <c r="K19" s="175">
        <f>IF( AND(G36&gt;=100, SUM(J19:J21)+SUM(J26:J29)+SUM(J30:J35)=0),  0, IF( AND(G36&gt;=100, SUM(J19:J21)+SUM(J26:J29)+SUM(J30:J35)&lt;0),  SUM(J19:J21)+SUM(J26:J29)+SUM(J30:J35), IF( AND(G36&lt;100, SUM(J19:J21)+SUM(J26:J29)+SUM(J30:J35)=0),  G36-100, IF( AND(G36&lt;100, SUM(J19:J21)+SUM(J26:J29)+SUM(J30:J35)&lt;0, G36+ABS(SUM(J19:J21)+SUM(J26:J29)+SUM(J30:J35))&gt;=100),SUM(J19:J21)+SUM(J26:J29)+SUM(J30:J35), IF( AND(G36&lt;100, SUM(J19:J21)+SUM(J26:J29)+SUM(J30:J35)&lt;0, G36+ABS(SUM(J19:J21)+SUM(J26:J29)+SUM(J30:J35))&lt;100), G36-100 )))))</f>
        <v>-100</v>
      </c>
      <c r="L19" s="232" t="str">
        <f>IF(J28&lt;0,"【NG】兼修語学の要件（同一言語で4単位）未充足。その他、(C)(D)欄で着色部分がある場合はその区分で不足。",IF(OR(J19&lt;0,J20&lt;0,J21&lt;0,J22&lt;0,J23&lt;0,J24&lt;0,J25&lt;0,J26&lt;0,J27&lt;0,J28&lt;0,J35&lt;0),"【NG】不足区分あり（(C)(D)欄着色部分）",IF(G36&lt;100,"【NG】区分ごとの最低限修得単位数は満たしているが、「選択科目　18単位部分」が不足のため、合計必要単位数100単位に達していない。","【OK】必要単位数充足")))</f>
        <v>【NG】兼修語学の要件（同一言語で4単位）未充足。その他、(C)(D)欄で着色部分がある場合はその区分で不足。</v>
      </c>
      <c r="M19" s="19"/>
    </row>
    <row r="20" spans="1:16" ht="24.95" customHeight="1" thickBot="1" x14ac:dyDescent="0.45">
      <c r="A20" s="241"/>
      <c r="B20" s="197" t="s">
        <v>13</v>
      </c>
      <c r="C20" s="198"/>
      <c r="D20" s="199"/>
      <c r="E20" s="84">
        <v>10</v>
      </c>
      <c r="F20" s="146"/>
      <c r="G20" s="169"/>
      <c r="H20" s="170"/>
      <c r="I20" s="171"/>
      <c r="J20" s="99">
        <f>IF((G:G-E:E)&lt;0,G:G-E:E,"0")</f>
        <v>-10</v>
      </c>
      <c r="K20" s="176"/>
      <c r="L20" s="233"/>
      <c r="M20" s="19"/>
      <c r="N20" s="20"/>
    </row>
    <row r="21" spans="1:16" ht="24.95" customHeight="1" thickBot="1" x14ac:dyDescent="0.45">
      <c r="A21" s="241"/>
      <c r="B21" s="251" t="s">
        <v>92</v>
      </c>
      <c r="C21" s="85" t="s">
        <v>95</v>
      </c>
      <c r="D21" s="77"/>
      <c r="E21" s="86">
        <v>44</v>
      </c>
      <c r="F21" s="146"/>
      <c r="G21" s="172">
        <f>G22+G23</f>
        <v>0</v>
      </c>
      <c r="H21" s="173"/>
      <c r="I21" s="174"/>
      <c r="J21" s="118">
        <f>IFERROR(IF((G:G-E:E)&lt;0,G:G-E:E,"0"),-44)</f>
        <v>-44</v>
      </c>
      <c r="K21" s="176"/>
      <c r="L21" s="233"/>
      <c r="M21" s="19"/>
      <c r="N21" s="20"/>
    </row>
    <row r="22" spans="1:16" ht="24.95" customHeight="1" x14ac:dyDescent="0.4">
      <c r="A22" s="241"/>
      <c r="B22" s="252"/>
      <c r="C22" s="111" t="s">
        <v>93</v>
      </c>
      <c r="D22" s="112"/>
      <c r="E22" s="113" t="str">
        <f>IF(B1="自動表示（シート１にて入力すること。）","自動表示",VLOOKUP($B$1,'参考）専攻語科目演習＋専攻科目の最低修得単位数'!B:C,2,0))</f>
        <v>自動表示</v>
      </c>
      <c r="F22" s="146"/>
      <c r="G22" s="166"/>
      <c r="H22" s="167"/>
      <c r="I22" s="168"/>
      <c r="J22" s="114" t="str">
        <f>IFERROR(IF((G:G-E:E)&lt;0,G:G-E:E,"0"),"自動表示")</f>
        <v>自動表示</v>
      </c>
      <c r="K22" s="176"/>
      <c r="L22" s="233"/>
      <c r="M22" s="18"/>
    </row>
    <row r="23" spans="1:16" ht="24.95" customHeight="1" x14ac:dyDescent="0.4">
      <c r="A23" s="241"/>
      <c r="B23" s="252"/>
      <c r="C23" s="164" t="s">
        <v>94</v>
      </c>
      <c r="D23" s="165"/>
      <c r="E23" s="115" t="str">
        <f>IF(B1="自動表示（シート１にて入力すること。）","自動表示",IF(AND(E24=0,E25=0),VLOOKUP($B$1,'参考）専攻語科目演習＋専攻科目の最低修得単位数'!B:F,5,0),E24+E25))</f>
        <v>自動表示</v>
      </c>
      <c r="F23" s="146"/>
      <c r="G23" s="248">
        <f>G24+G25</f>
        <v>0</v>
      </c>
      <c r="H23" s="249"/>
      <c r="I23" s="250"/>
      <c r="J23" s="101" t="str">
        <f>IFERROR(IF((G:G-E:E)&lt;0,G:G-E:E,"0"),"自動表示（講義＋演習）")</f>
        <v>自動表示（講義＋演習）</v>
      </c>
      <c r="K23" s="176"/>
      <c r="L23" s="233"/>
      <c r="M23" s="18"/>
      <c r="N23" s="21"/>
    </row>
    <row r="24" spans="1:16" ht="24.95" customHeight="1" x14ac:dyDescent="0.4">
      <c r="A24" s="241"/>
      <c r="B24" s="252"/>
      <c r="C24" s="87"/>
      <c r="D24" s="88" t="s">
        <v>106</v>
      </c>
      <c r="E24" s="89" t="str">
        <f>IF(B1="自動表示（シート１にて入力すること。）","自動表示",VLOOKUP($B$1,'参考）専攻語科目演習＋専攻科目の最低修得単位数'!B:D,3,0))</f>
        <v>自動表示</v>
      </c>
      <c r="F24" s="146"/>
      <c r="G24" s="182"/>
      <c r="H24" s="183"/>
      <c r="I24" s="184"/>
      <c r="J24" s="102" t="str">
        <f>IFERROR(IF((G:G-E:E)&lt;0,G:G-E:E,"0"),"自動表示")</f>
        <v>自動表示</v>
      </c>
      <c r="K24" s="176"/>
      <c r="L24" s="233"/>
      <c r="M24" s="18"/>
      <c r="P24" s="22"/>
    </row>
    <row r="25" spans="1:16" ht="24.95" customHeight="1" thickBot="1" x14ac:dyDescent="0.45">
      <c r="A25" s="241"/>
      <c r="B25" s="253"/>
      <c r="C25" s="90"/>
      <c r="D25" s="91" t="s">
        <v>107</v>
      </c>
      <c r="E25" s="92" t="str">
        <f>IF(B1="自動表示（シート１にて入力すること。）","自動表示",VLOOKUP($B$1,'参考）専攻語科目演習＋専攻科目の最低修得単位数'!B:E,4,0))</f>
        <v>自動表示</v>
      </c>
      <c r="F25" s="146"/>
      <c r="G25" s="185"/>
      <c r="H25" s="186"/>
      <c r="I25" s="187"/>
      <c r="J25" s="103" t="str">
        <f>IFERROR(IF((G:G-E:E)&lt;0,G:G-E:E,"0"),"自動表示")</f>
        <v>自動表示</v>
      </c>
      <c r="K25" s="176"/>
      <c r="L25" s="233"/>
      <c r="M25" s="18"/>
    </row>
    <row r="26" spans="1:16" ht="24.95" customHeight="1" thickBot="1" x14ac:dyDescent="0.45">
      <c r="A26" s="241"/>
      <c r="B26" s="197" t="s">
        <v>10</v>
      </c>
      <c r="C26" s="198"/>
      <c r="D26" s="199"/>
      <c r="E26" s="84">
        <v>6</v>
      </c>
      <c r="F26" s="146"/>
      <c r="G26" s="169"/>
      <c r="H26" s="170"/>
      <c r="I26" s="171"/>
      <c r="J26" s="99">
        <f>IF((G:G-E:E)&lt;0,G:G-E:E,"0")</f>
        <v>-6</v>
      </c>
      <c r="K26" s="176"/>
      <c r="L26" s="233"/>
      <c r="M26" s="18"/>
    </row>
    <row r="27" spans="1:16" ht="24.95" customHeight="1" thickBot="1" x14ac:dyDescent="0.45">
      <c r="A27" s="241"/>
      <c r="B27" s="197" t="s">
        <v>11</v>
      </c>
      <c r="C27" s="198"/>
      <c r="D27" s="199"/>
      <c r="E27" s="84">
        <v>0</v>
      </c>
      <c r="F27" s="146"/>
      <c r="G27" s="169"/>
      <c r="H27" s="170"/>
      <c r="I27" s="171"/>
      <c r="J27" s="99" t="str">
        <f>IF((G:G-E:E)&lt;0,G:G-E:E,"0")</f>
        <v>0</v>
      </c>
      <c r="K27" s="176"/>
      <c r="L27" s="233"/>
      <c r="M27" s="18"/>
    </row>
    <row r="28" spans="1:16" ht="45" customHeight="1" x14ac:dyDescent="0.4">
      <c r="A28" s="241"/>
      <c r="B28" s="148" t="s">
        <v>121</v>
      </c>
      <c r="C28" s="149"/>
      <c r="D28" s="150"/>
      <c r="E28" s="246">
        <v>4</v>
      </c>
      <c r="F28" s="146"/>
      <c r="G28" s="154" t="s">
        <v>129</v>
      </c>
      <c r="H28" s="155"/>
      <c r="I28" s="110">
        <f>'入力シート１（使い方、所属選択）'!F5</f>
        <v>0</v>
      </c>
      <c r="J28" s="100">
        <f>IF(I28-4&lt;0,I28-4,"0")</f>
        <v>-4</v>
      </c>
      <c r="K28" s="176"/>
      <c r="L28" s="233"/>
      <c r="M28" s="18"/>
    </row>
    <row r="29" spans="1:16" ht="45" customHeight="1" thickBot="1" x14ac:dyDescent="0.45">
      <c r="A29" s="241"/>
      <c r="B29" s="151"/>
      <c r="C29" s="152"/>
      <c r="D29" s="153"/>
      <c r="E29" s="247"/>
      <c r="F29" s="146"/>
      <c r="G29" s="162" t="s">
        <v>130</v>
      </c>
      <c r="H29" s="163"/>
      <c r="I29" s="23"/>
      <c r="J29" s="104"/>
      <c r="K29" s="176"/>
      <c r="L29" s="233"/>
      <c r="M29" s="18"/>
    </row>
    <row r="30" spans="1:16" ht="24.95" customHeight="1" x14ac:dyDescent="0.4">
      <c r="A30" s="241"/>
      <c r="B30" s="159" t="s">
        <v>8</v>
      </c>
      <c r="C30" s="160"/>
      <c r="D30" s="161"/>
      <c r="E30" s="243">
        <v>0</v>
      </c>
      <c r="F30" s="146"/>
      <c r="G30" s="188"/>
      <c r="H30" s="189"/>
      <c r="I30" s="190"/>
      <c r="J30" s="254" t="str">
        <f>IF((G:G-E:E)&lt;0,G:G-E:E,"0")</f>
        <v>0</v>
      </c>
      <c r="K30" s="176"/>
      <c r="L30" s="233"/>
      <c r="M30" s="18"/>
    </row>
    <row r="31" spans="1:16" ht="24.95" customHeight="1" x14ac:dyDescent="0.4">
      <c r="A31" s="241"/>
      <c r="B31" s="156" t="s">
        <v>9</v>
      </c>
      <c r="C31" s="157"/>
      <c r="D31" s="158"/>
      <c r="E31" s="244"/>
      <c r="F31" s="146"/>
      <c r="G31" s="191"/>
      <c r="H31" s="192"/>
      <c r="I31" s="193"/>
      <c r="J31" s="255"/>
      <c r="K31" s="176"/>
      <c r="L31" s="233"/>
      <c r="M31" s="18"/>
    </row>
    <row r="32" spans="1:16" ht="24.95" customHeight="1" x14ac:dyDescent="0.4">
      <c r="A32" s="241"/>
      <c r="B32" s="156" t="s">
        <v>78</v>
      </c>
      <c r="C32" s="157"/>
      <c r="D32" s="158"/>
      <c r="E32" s="244"/>
      <c r="F32" s="146"/>
      <c r="G32" s="191"/>
      <c r="H32" s="192"/>
      <c r="I32" s="193"/>
      <c r="J32" s="255"/>
      <c r="K32" s="176"/>
      <c r="L32" s="233"/>
      <c r="M32" s="18"/>
    </row>
    <row r="33" spans="1:13" ht="24.95" customHeight="1" x14ac:dyDescent="0.4">
      <c r="A33" s="241"/>
      <c r="B33" s="156" t="s">
        <v>7</v>
      </c>
      <c r="C33" s="157"/>
      <c r="D33" s="158"/>
      <c r="E33" s="244"/>
      <c r="F33" s="146"/>
      <c r="G33" s="191"/>
      <c r="H33" s="192"/>
      <c r="I33" s="193"/>
      <c r="J33" s="255"/>
      <c r="K33" s="176"/>
      <c r="L33" s="233"/>
      <c r="M33" s="18"/>
    </row>
    <row r="34" spans="1:13" ht="24.95" customHeight="1" thickBot="1" x14ac:dyDescent="0.45">
      <c r="A34" s="241"/>
      <c r="B34" s="178" t="s">
        <v>105</v>
      </c>
      <c r="C34" s="179"/>
      <c r="D34" s="180"/>
      <c r="E34" s="245"/>
      <c r="F34" s="147"/>
      <c r="G34" s="194"/>
      <c r="H34" s="195"/>
      <c r="I34" s="196"/>
      <c r="J34" s="256"/>
      <c r="K34" s="176"/>
      <c r="L34" s="233"/>
      <c r="M34" s="18"/>
    </row>
    <row r="35" spans="1:13" ht="24.95" customHeight="1" thickBot="1" x14ac:dyDescent="0.45">
      <c r="A35" s="241"/>
      <c r="B35" s="181" t="s">
        <v>140</v>
      </c>
      <c r="C35" s="149"/>
      <c r="D35" s="150"/>
      <c r="E35" s="93">
        <v>8</v>
      </c>
      <c r="F35" s="94"/>
      <c r="G35" s="142"/>
      <c r="H35" s="143"/>
      <c r="I35" s="144"/>
      <c r="J35" s="100">
        <f>IF((G:G-E:E)&lt;0,G:G-E:E,"0")</f>
        <v>-8</v>
      </c>
      <c r="K35" s="176"/>
      <c r="L35" s="233"/>
      <c r="M35" s="18"/>
    </row>
    <row r="36" spans="1:13" ht="24.95" customHeight="1" thickTop="1" thickBot="1" x14ac:dyDescent="0.45">
      <c r="A36" s="242"/>
      <c r="B36" s="81" t="s">
        <v>102</v>
      </c>
      <c r="C36" s="82"/>
      <c r="D36" s="82"/>
      <c r="E36" s="95">
        <v>100</v>
      </c>
      <c r="F36" s="96"/>
      <c r="G36" s="237">
        <f>G19+G20+G21+G26+G27+I28+I29++G30+G31+G32+G33+G34+G35</f>
        <v>0</v>
      </c>
      <c r="H36" s="238"/>
      <c r="I36" s="239"/>
      <c r="J36" s="97"/>
      <c r="K36" s="177"/>
      <c r="L36" s="234"/>
      <c r="M36" s="18"/>
    </row>
    <row r="37" spans="1:13" ht="24.95" customHeight="1" thickTop="1" x14ac:dyDescent="0.4">
      <c r="A37" s="61" t="s">
        <v>113</v>
      </c>
      <c r="B37" s="61"/>
      <c r="C37" s="61"/>
      <c r="D37" s="61"/>
      <c r="E37" s="64"/>
      <c r="F37" s="64"/>
      <c r="G37" s="64"/>
      <c r="H37" s="64"/>
      <c r="I37" s="64"/>
      <c r="J37" s="64"/>
      <c r="K37" s="64"/>
      <c r="L37" s="61"/>
    </row>
  </sheetData>
  <sheetProtection algorithmName="SHA-512" hashValue="LAFQUnhuQjpmYmt3IcftDE786wn5MLrmPrCKh7V4bH9wXbKNU1mfjCST6tpx6XPKbQ0Cmm+EWeVn/1hxhWzsVg==" saltValue="mgdxcBadQvlgVFWRVOwKIA==" spinCount="100000" sheet="1" objects="1" scenarios="1"/>
  <mergeCells count="70">
    <mergeCell ref="A4:K4"/>
    <mergeCell ref="L19:L36"/>
    <mergeCell ref="J10:J11"/>
    <mergeCell ref="G36:I36"/>
    <mergeCell ref="A19:A36"/>
    <mergeCell ref="E30:E34"/>
    <mergeCell ref="E28:E29"/>
    <mergeCell ref="G23:I23"/>
    <mergeCell ref="B21:B25"/>
    <mergeCell ref="B20:D20"/>
    <mergeCell ref="B26:D26"/>
    <mergeCell ref="B27:D27"/>
    <mergeCell ref="J30:J34"/>
    <mergeCell ref="A7:A18"/>
    <mergeCell ref="L7:L18"/>
    <mergeCell ref="E6:F6"/>
    <mergeCell ref="F7:F14"/>
    <mergeCell ref="G17:I17"/>
    <mergeCell ref="G18:I18"/>
    <mergeCell ref="E10:E11"/>
    <mergeCell ref="E18:F18"/>
    <mergeCell ref="G10:I10"/>
    <mergeCell ref="G19:I19"/>
    <mergeCell ref="G16:I16"/>
    <mergeCell ref="G14:I14"/>
    <mergeCell ref="G15:I15"/>
    <mergeCell ref="G6:I6"/>
    <mergeCell ref="G9:I9"/>
    <mergeCell ref="G8:I8"/>
    <mergeCell ref="G7:I7"/>
    <mergeCell ref="G11:I11"/>
    <mergeCell ref="G12:I12"/>
    <mergeCell ref="G13:I13"/>
    <mergeCell ref="B14:D14"/>
    <mergeCell ref="B19:D19"/>
    <mergeCell ref="B6:D6"/>
    <mergeCell ref="B7:D7"/>
    <mergeCell ref="B8:D8"/>
    <mergeCell ref="B9:D9"/>
    <mergeCell ref="B10:D10"/>
    <mergeCell ref="B11:D11"/>
    <mergeCell ref="B12:D12"/>
    <mergeCell ref="B13:D13"/>
    <mergeCell ref="B34:D34"/>
    <mergeCell ref="B35:D35"/>
    <mergeCell ref="G24:I24"/>
    <mergeCell ref="G25:I25"/>
    <mergeCell ref="G26:I26"/>
    <mergeCell ref="G27:I27"/>
    <mergeCell ref="G30:I30"/>
    <mergeCell ref="G31:I31"/>
    <mergeCell ref="G32:I32"/>
    <mergeCell ref="G33:I33"/>
    <mergeCell ref="G34:I34"/>
    <mergeCell ref="A5:K5"/>
    <mergeCell ref="G35:I35"/>
    <mergeCell ref="F19:F34"/>
    <mergeCell ref="B28:D29"/>
    <mergeCell ref="G28:H28"/>
    <mergeCell ref="B31:D31"/>
    <mergeCell ref="B32:D32"/>
    <mergeCell ref="B30:D30"/>
    <mergeCell ref="G29:H29"/>
    <mergeCell ref="C23:D23"/>
    <mergeCell ref="G22:I22"/>
    <mergeCell ref="G20:I20"/>
    <mergeCell ref="G21:I21"/>
    <mergeCell ref="K7:K18"/>
    <mergeCell ref="K19:K36"/>
    <mergeCell ref="B33:D33"/>
  </mergeCells>
  <phoneticPr fontId="1"/>
  <conditionalFormatting sqref="E22">
    <cfRule type="containsText" dxfId="16" priority="53" operator="containsText" text="自動表示">
      <formula>NOT(ISERROR(SEARCH("自動表示",E22)))</formula>
    </cfRule>
  </conditionalFormatting>
  <conditionalFormatting sqref="E23">
    <cfRule type="containsText" dxfId="15" priority="50" operator="containsText" text="自動表示">
      <formula>NOT(ISERROR(SEARCH("自動表示",E23)))</formula>
    </cfRule>
  </conditionalFormatting>
  <conditionalFormatting sqref="E24">
    <cfRule type="containsText" dxfId="14" priority="49" operator="containsText" text="自動表示">
      <formula>NOT(ISERROR(SEARCH("自動表示",E24)))</formula>
    </cfRule>
  </conditionalFormatting>
  <conditionalFormatting sqref="G36:H36">
    <cfRule type="containsText" dxfId="13" priority="46" operator="containsText" text="自動表示">
      <formula>NOT(ISERROR(SEARCH("自動表示",G36)))</formula>
    </cfRule>
  </conditionalFormatting>
  <conditionalFormatting sqref="E25">
    <cfRule type="containsText" dxfId="12" priority="45" operator="containsText" text="自動表示">
      <formula>NOT(ISERROR(SEARCH("自動表示",E25)))</formula>
    </cfRule>
  </conditionalFormatting>
  <conditionalFormatting sqref="B1:D1">
    <cfRule type="containsText" dxfId="11" priority="39" operator="containsText" text="自動表示">
      <formula>NOT(ISERROR(SEARCH("自動表示",B1)))</formula>
    </cfRule>
  </conditionalFormatting>
  <conditionalFormatting sqref="J7:K7 J8:J18 J19:K19 J20:J23 J30:J36 J26:J28">
    <cfRule type="cellIs" dxfId="10" priority="20" operator="lessThan">
      <formula>0</formula>
    </cfRule>
    <cfRule type="containsText" dxfId="9" priority="22" operator="containsText" text="自動表示">
      <formula>NOT(ISERROR(SEARCH("自動表示",J7)))</formula>
    </cfRule>
  </conditionalFormatting>
  <conditionalFormatting sqref="J22:J23">
    <cfRule type="cellIs" dxfId="8" priority="12" operator="lessThan">
      <formula>0</formula>
    </cfRule>
  </conditionalFormatting>
  <conditionalFormatting sqref="M13">
    <cfRule type="containsText" dxfId="7" priority="8" operator="containsText" text="OK">
      <formula>NOT(ISERROR(SEARCH("OK",M13)))</formula>
    </cfRule>
    <cfRule type="containsText" dxfId="6" priority="9" operator="containsText" text="NG">
      <formula>NOT(ISERROR(SEARCH("NG",M13)))</formula>
    </cfRule>
  </conditionalFormatting>
  <conditionalFormatting sqref="L7:L36">
    <cfRule type="containsText" dxfId="5" priority="5" operator="containsText" text="判定不能">
      <formula>NOT(ISERROR(SEARCH("判定不能",L7)))</formula>
    </cfRule>
    <cfRule type="containsText" dxfId="4" priority="6" operator="containsText" text="OK">
      <formula>NOT(ISERROR(SEARCH("OK",L7)))</formula>
    </cfRule>
    <cfRule type="containsText" dxfId="3" priority="7" operator="containsText" text="NG">
      <formula>NOT(ISERROR(SEARCH("NG",L7)))</formula>
    </cfRule>
  </conditionalFormatting>
  <conditionalFormatting sqref="G23:I23 G21:I21">
    <cfRule type="cellIs" dxfId="2" priority="3" operator="equal">
      <formula>0</formula>
    </cfRule>
  </conditionalFormatting>
  <conditionalFormatting sqref="I28">
    <cfRule type="cellIs" dxfId="1" priority="54" operator="equal">
      <formula>0</formula>
    </cfRule>
  </conditionalFormatting>
  <conditionalFormatting sqref="J24:J25">
    <cfRule type="cellIs" dxfId="0" priority="1" operator="lessThan">
      <formula>0</formula>
    </cfRule>
  </conditionalFormatting>
  <dataValidations count="8">
    <dataValidation type="list" imeMode="halfAlpha" allowBlank="1" showDropDown="1" showInputMessage="1" showErrorMessage="1" errorTitle="【健康・スポーツ教育科目の上限は2単位です】" error="通常は2単位の修得です。これ以上を履修しても、「選択科目」6単位への算入はできません。" sqref="G17:I17">
      <formula1>"0,1,2"</formula1>
    </dataValidation>
    <dataValidation type="list" imeMode="halfAlpha" allowBlank="1" showDropDown="1" showInputMessage="1" showErrorMessage="1" errorTitle="【第1外国語の上限は4単位です】" error="通常は4単位の修得です。これ以上を履修しても、「選択科目」6単位への算入はできません。" sqref="G15:I15">
      <formula1>"0,1,2,3,4"</formula1>
    </dataValidation>
    <dataValidation type="list" imeMode="halfAlpha" allowBlank="1" showDropDown="1" showInputMessage="1" showErrorMessage="1" errorTitle="【情報処理教育科目の上限は2単位です】" error="通常は2単位の修得です。これ以上を履修しても、「選択科目」6単位への算入はできません。" sqref="G16:I16">
      <formula1>"0,1,2"</formula1>
    </dataValidation>
    <dataValidation imeMode="halfAlpha" allowBlank="1" showInputMessage="1" showErrorMessage="1" sqref="G7:I14 G19:I20 G26:I27 G24:I24 G28:G29 G30:I34"/>
    <dataValidation allowBlank="1" showInputMessage="1" promptTitle="上記以外の単位数を記入してください。" prompt="上記以外（＝ほかの言語でも修得した単位）の単位数の合計を、言語や初中上級問わず合算して入力してください。_x000a__x000a_したがって、上記が「0」ならばこの欄も「0」です（空欄でもOK)。" sqref="I29"/>
    <dataValidation allowBlank="1" showInputMessage="1" showErrorMessage="1" prompt="もっとも多くの単位を修得している言語での不足単位数を示します。_x000a_マイナスの場合はその単位をその言語で修得してください。" sqref="J28"/>
    <dataValidation type="list" imeMode="halfAlpha" allowBlank="1" showDropDown="1" showInputMessage="1" showErrorMessage="1" error="卒業論文は８単位です。" sqref="G35:I35">
      <formula1>"0,8"</formula1>
    </dataValidation>
    <dataValidation imeMode="halfAlpha" allowBlank="1" showInputMessage="1" showErrorMessage="1" prompt="シート１で入力した、最も多くの単位を修得した１言語の合計単位数が表示されます（自動表示）。_x000a__x000a_４単位未満の場合は兼修語学の卒業要件を満たしていません。_x000a__x000a_不足単位をこの言語で履修する場合、不足単位数が右欄に表示されます。" sqref="I28"/>
  </dataValidations>
  <printOptions horizontalCentered="1" verticalCentered="1"/>
  <pageMargins left="0.35433070866141736" right="0.35433070866141736" top="0.35433070866141736" bottom="0.35433070866141736" header="0.19685039370078741" footer="0.19685039370078741"/>
  <pageSetup paperSize="9" scale="53" orientation="landscape" r:id="rId1"/>
  <headerFooter>
    <oddHeader>&amp;C&amp;"メイリオ,レギュラー"&amp;10&amp;F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26"/>
  <sheetViews>
    <sheetView zoomScaleNormal="100" workbookViewId="0">
      <pane xSplit="8" ySplit="1" topLeftCell="I2" activePane="bottomRight" state="frozen"/>
      <selection pane="topRight" activeCell="I1" sqref="I1"/>
      <selection pane="bottomLeft" activeCell="A2" sqref="A2"/>
      <selection pane="bottomRight" activeCell="H3" sqref="H3"/>
    </sheetView>
  </sheetViews>
  <sheetFormatPr defaultColWidth="5.75" defaultRowHeight="111" customHeight="1" x14ac:dyDescent="0.4"/>
  <cols>
    <col min="1" max="1" width="5.75" style="59"/>
    <col min="2" max="2" width="16.625" style="59" customWidth="1"/>
    <col min="3" max="8" width="5.75" style="60"/>
    <col min="9" max="16384" width="5.75" style="59"/>
  </cols>
  <sheetData>
    <row r="1" spans="1:10" s="32" customFormat="1" ht="111" customHeight="1" thickBot="1" x14ac:dyDescent="0.45">
      <c r="A1" s="24" t="s">
        <v>25</v>
      </c>
      <c r="B1" s="25" t="s">
        <v>26</v>
      </c>
      <c r="C1" s="26" t="s">
        <v>16</v>
      </c>
      <c r="D1" s="27" t="s">
        <v>15</v>
      </c>
      <c r="E1" s="28" t="s">
        <v>17</v>
      </c>
      <c r="F1" s="29" t="s">
        <v>27</v>
      </c>
      <c r="G1" s="30" t="s">
        <v>28</v>
      </c>
      <c r="H1" s="31" t="s">
        <v>21</v>
      </c>
    </row>
    <row r="2" spans="1:10" s="41" customFormat="1" ht="20.100000000000001" customHeight="1" thickTop="1" x14ac:dyDescent="0.4">
      <c r="A2" s="33" t="s">
        <v>14</v>
      </c>
      <c r="B2" s="34" t="s">
        <v>30</v>
      </c>
      <c r="C2" s="35">
        <v>16</v>
      </c>
      <c r="D2" s="36">
        <v>8</v>
      </c>
      <c r="E2" s="37">
        <v>12</v>
      </c>
      <c r="F2" s="38">
        <v>20</v>
      </c>
      <c r="G2" s="39">
        <v>8</v>
      </c>
      <c r="H2" s="40">
        <v>44</v>
      </c>
      <c r="J2" s="42" t="s">
        <v>137</v>
      </c>
    </row>
    <row r="3" spans="1:10" s="41" customFormat="1" ht="20.100000000000001" customHeight="1" x14ac:dyDescent="0.4">
      <c r="A3" s="43" t="s">
        <v>31</v>
      </c>
      <c r="B3" s="44" t="s">
        <v>32</v>
      </c>
      <c r="C3" s="45">
        <v>8</v>
      </c>
      <c r="D3" s="46">
        <v>0</v>
      </c>
      <c r="E3" s="47">
        <v>0</v>
      </c>
      <c r="F3" s="48">
        <v>16</v>
      </c>
      <c r="G3" s="49">
        <v>20</v>
      </c>
      <c r="H3" s="50">
        <v>44</v>
      </c>
      <c r="J3" s="42" t="s">
        <v>138</v>
      </c>
    </row>
    <row r="4" spans="1:10" s="41" customFormat="1" ht="20.100000000000001" customHeight="1" x14ac:dyDescent="0.4">
      <c r="A4" s="43" t="s">
        <v>33</v>
      </c>
      <c r="B4" s="44" t="s">
        <v>34</v>
      </c>
      <c r="C4" s="45">
        <v>8</v>
      </c>
      <c r="D4" s="46">
        <v>0</v>
      </c>
      <c r="E4" s="47">
        <v>0</v>
      </c>
      <c r="F4" s="48">
        <v>20</v>
      </c>
      <c r="G4" s="49">
        <v>16</v>
      </c>
      <c r="H4" s="50">
        <v>44</v>
      </c>
      <c r="J4" s="42" t="s">
        <v>139</v>
      </c>
    </row>
    <row r="5" spans="1:10" s="41" customFormat="1" ht="20.100000000000001" customHeight="1" x14ac:dyDescent="0.4">
      <c r="A5" s="43" t="s">
        <v>35</v>
      </c>
      <c r="B5" s="44" t="s">
        <v>36</v>
      </c>
      <c r="C5" s="45">
        <v>8</v>
      </c>
      <c r="D5" s="46">
        <v>0</v>
      </c>
      <c r="E5" s="47">
        <v>0</v>
      </c>
      <c r="F5" s="48">
        <v>20</v>
      </c>
      <c r="G5" s="49">
        <v>16</v>
      </c>
      <c r="H5" s="50">
        <v>44</v>
      </c>
      <c r="J5" s="42"/>
    </row>
    <row r="6" spans="1:10" s="41" customFormat="1" ht="20.100000000000001" customHeight="1" x14ac:dyDescent="0.4">
      <c r="A6" s="43" t="s">
        <v>37</v>
      </c>
      <c r="B6" s="44" t="s">
        <v>38</v>
      </c>
      <c r="C6" s="45">
        <v>8</v>
      </c>
      <c r="D6" s="46">
        <v>0</v>
      </c>
      <c r="E6" s="47">
        <v>0</v>
      </c>
      <c r="F6" s="48">
        <v>16</v>
      </c>
      <c r="G6" s="49">
        <v>20</v>
      </c>
      <c r="H6" s="50">
        <v>44</v>
      </c>
    </row>
    <row r="7" spans="1:10" s="41" customFormat="1" ht="20.100000000000001" customHeight="1" x14ac:dyDescent="0.4">
      <c r="A7" s="43" t="s">
        <v>39</v>
      </c>
      <c r="B7" s="44" t="s">
        <v>40</v>
      </c>
      <c r="C7" s="45">
        <v>12</v>
      </c>
      <c r="D7" s="46">
        <v>0</v>
      </c>
      <c r="E7" s="47">
        <v>0</v>
      </c>
      <c r="F7" s="48">
        <v>16</v>
      </c>
      <c r="G7" s="49">
        <v>16</v>
      </c>
      <c r="H7" s="50">
        <v>44</v>
      </c>
    </row>
    <row r="8" spans="1:10" s="41" customFormat="1" ht="20.100000000000001" customHeight="1" x14ac:dyDescent="0.4">
      <c r="A8" s="43" t="s">
        <v>41</v>
      </c>
      <c r="B8" s="44" t="s">
        <v>42</v>
      </c>
      <c r="C8" s="45">
        <v>16</v>
      </c>
      <c r="D8" s="46">
        <v>0</v>
      </c>
      <c r="E8" s="47">
        <v>8</v>
      </c>
      <c r="F8" s="48">
        <v>8</v>
      </c>
      <c r="G8" s="49">
        <v>20</v>
      </c>
      <c r="H8" s="50">
        <v>44</v>
      </c>
    </row>
    <row r="9" spans="1:10" s="41" customFormat="1" ht="20.100000000000001" customHeight="1" x14ac:dyDescent="0.4">
      <c r="A9" s="43" t="s">
        <v>43</v>
      </c>
      <c r="B9" s="44" t="s">
        <v>44</v>
      </c>
      <c r="C9" s="45">
        <v>8</v>
      </c>
      <c r="D9" s="46">
        <v>0</v>
      </c>
      <c r="E9" s="47">
        <v>0</v>
      </c>
      <c r="F9" s="48">
        <v>16</v>
      </c>
      <c r="G9" s="49">
        <v>20</v>
      </c>
      <c r="H9" s="50">
        <v>44</v>
      </c>
    </row>
    <row r="10" spans="1:10" s="41" customFormat="1" ht="20.100000000000001" customHeight="1" x14ac:dyDescent="0.4">
      <c r="A10" s="43" t="s">
        <v>45</v>
      </c>
      <c r="B10" s="44" t="s">
        <v>46</v>
      </c>
      <c r="C10" s="45">
        <v>8</v>
      </c>
      <c r="D10" s="46">
        <v>0</v>
      </c>
      <c r="E10" s="47">
        <v>0</v>
      </c>
      <c r="F10" s="48">
        <v>20</v>
      </c>
      <c r="G10" s="49">
        <v>16</v>
      </c>
      <c r="H10" s="50">
        <v>44</v>
      </c>
    </row>
    <row r="11" spans="1:10" s="41" customFormat="1" ht="20.100000000000001" customHeight="1" x14ac:dyDescent="0.4">
      <c r="A11" s="43" t="s">
        <v>47</v>
      </c>
      <c r="B11" s="44" t="s">
        <v>48</v>
      </c>
      <c r="C11" s="45">
        <v>8</v>
      </c>
      <c r="D11" s="46">
        <v>0</v>
      </c>
      <c r="E11" s="47">
        <v>0</v>
      </c>
      <c r="F11" s="48">
        <v>20</v>
      </c>
      <c r="G11" s="49">
        <v>16</v>
      </c>
      <c r="H11" s="50">
        <v>44</v>
      </c>
    </row>
    <row r="12" spans="1:10" s="41" customFormat="1" ht="20.100000000000001" customHeight="1" x14ac:dyDescent="0.4">
      <c r="A12" s="43" t="s">
        <v>49</v>
      </c>
      <c r="B12" s="44" t="s">
        <v>50</v>
      </c>
      <c r="C12" s="45">
        <v>8</v>
      </c>
      <c r="D12" s="46">
        <v>0</v>
      </c>
      <c r="E12" s="47">
        <v>0</v>
      </c>
      <c r="F12" s="48">
        <v>20</v>
      </c>
      <c r="G12" s="49">
        <v>16</v>
      </c>
      <c r="H12" s="50">
        <v>44</v>
      </c>
    </row>
    <row r="13" spans="1:10" s="41" customFormat="1" ht="20.100000000000001" customHeight="1" x14ac:dyDescent="0.4">
      <c r="A13" s="43" t="s">
        <v>51</v>
      </c>
      <c r="B13" s="44" t="s">
        <v>52</v>
      </c>
      <c r="C13" s="45">
        <v>8</v>
      </c>
      <c r="D13" s="46">
        <v>0</v>
      </c>
      <c r="E13" s="47">
        <v>0</v>
      </c>
      <c r="F13" s="48">
        <v>20</v>
      </c>
      <c r="G13" s="49">
        <v>16</v>
      </c>
      <c r="H13" s="50">
        <v>44</v>
      </c>
    </row>
    <row r="14" spans="1:10" s="41" customFormat="1" ht="20.100000000000001" customHeight="1" x14ac:dyDescent="0.4">
      <c r="A14" s="43" t="s">
        <v>53</v>
      </c>
      <c r="B14" s="44" t="s">
        <v>54</v>
      </c>
      <c r="C14" s="45">
        <v>8</v>
      </c>
      <c r="D14" s="46">
        <v>0</v>
      </c>
      <c r="E14" s="47">
        <v>8</v>
      </c>
      <c r="F14" s="48">
        <v>8</v>
      </c>
      <c r="G14" s="49">
        <v>28</v>
      </c>
      <c r="H14" s="50">
        <v>44</v>
      </c>
    </row>
    <row r="15" spans="1:10" s="41" customFormat="1" ht="20.100000000000001" customHeight="1" x14ac:dyDescent="0.4">
      <c r="A15" s="43" t="s">
        <v>55</v>
      </c>
      <c r="B15" s="44" t="s">
        <v>56</v>
      </c>
      <c r="C15" s="45">
        <v>8</v>
      </c>
      <c r="D15" s="46">
        <v>0</v>
      </c>
      <c r="E15" s="47">
        <v>0</v>
      </c>
      <c r="F15" s="48">
        <v>16</v>
      </c>
      <c r="G15" s="49">
        <v>20</v>
      </c>
      <c r="H15" s="50">
        <v>44</v>
      </c>
    </row>
    <row r="16" spans="1:10" s="41" customFormat="1" ht="20.100000000000001" customHeight="1" x14ac:dyDescent="0.4">
      <c r="A16" s="43" t="s">
        <v>57</v>
      </c>
      <c r="B16" s="44" t="s">
        <v>58</v>
      </c>
      <c r="C16" s="45">
        <v>20</v>
      </c>
      <c r="D16" s="46">
        <v>0</v>
      </c>
      <c r="E16" s="47">
        <v>0</v>
      </c>
      <c r="F16" s="48">
        <v>16</v>
      </c>
      <c r="G16" s="49">
        <v>8</v>
      </c>
      <c r="H16" s="50">
        <v>44</v>
      </c>
    </row>
    <row r="17" spans="1:8" s="41" customFormat="1" ht="20.100000000000001" customHeight="1" x14ac:dyDescent="0.4">
      <c r="A17" s="43" t="s">
        <v>59</v>
      </c>
      <c r="B17" s="44" t="s">
        <v>60</v>
      </c>
      <c r="C17" s="45">
        <v>12</v>
      </c>
      <c r="D17" s="46">
        <v>0</v>
      </c>
      <c r="E17" s="47">
        <v>0</v>
      </c>
      <c r="F17" s="48">
        <v>16</v>
      </c>
      <c r="G17" s="49">
        <v>16</v>
      </c>
      <c r="H17" s="50">
        <v>44</v>
      </c>
    </row>
    <row r="18" spans="1:8" s="41" customFormat="1" ht="20.100000000000001" customHeight="1" x14ac:dyDescent="0.4">
      <c r="A18" s="43" t="s">
        <v>61</v>
      </c>
      <c r="B18" s="44" t="s">
        <v>62</v>
      </c>
      <c r="C18" s="45">
        <v>8</v>
      </c>
      <c r="D18" s="46">
        <v>0</v>
      </c>
      <c r="E18" s="47">
        <v>0</v>
      </c>
      <c r="F18" s="48">
        <v>16</v>
      </c>
      <c r="G18" s="49">
        <v>20</v>
      </c>
      <c r="H18" s="50">
        <v>44</v>
      </c>
    </row>
    <row r="19" spans="1:8" s="41" customFormat="1" ht="20.100000000000001" customHeight="1" x14ac:dyDescent="0.4">
      <c r="A19" s="43" t="s">
        <v>63</v>
      </c>
      <c r="B19" s="44" t="s">
        <v>64</v>
      </c>
      <c r="C19" s="45">
        <v>8</v>
      </c>
      <c r="D19" s="46">
        <v>0</v>
      </c>
      <c r="E19" s="47">
        <v>0</v>
      </c>
      <c r="F19" s="48">
        <v>16</v>
      </c>
      <c r="G19" s="49">
        <v>20</v>
      </c>
      <c r="H19" s="50">
        <v>44</v>
      </c>
    </row>
    <row r="20" spans="1:8" s="41" customFormat="1" ht="20.100000000000001" customHeight="1" x14ac:dyDescent="0.4">
      <c r="A20" s="43" t="s">
        <v>65</v>
      </c>
      <c r="B20" s="44" t="s">
        <v>66</v>
      </c>
      <c r="C20" s="45">
        <v>8</v>
      </c>
      <c r="D20" s="46">
        <v>0</v>
      </c>
      <c r="E20" s="47">
        <v>0</v>
      </c>
      <c r="F20" s="48">
        <v>16</v>
      </c>
      <c r="G20" s="49">
        <v>20</v>
      </c>
      <c r="H20" s="50">
        <v>44</v>
      </c>
    </row>
    <row r="21" spans="1:8" s="41" customFormat="1" ht="20.100000000000001" customHeight="1" x14ac:dyDescent="0.4">
      <c r="A21" s="43" t="s">
        <v>67</v>
      </c>
      <c r="B21" s="44" t="s">
        <v>68</v>
      </c>
      <c r="C21" s="45">
        <v>16</v>
      </c>
      <c r="D21" s="46">
        <v>12</v>
      </c>
      <c r="E21" s="47">
        <v>8</v>
      </c>
      <c r="F21" s="48">
        <v>20</v>
      </c>
      <c r="G21" s="49">
        <v>8</v>
      </c>
      <c r="H21" s="50">
        <v>44</v>
      </c>
    </row>
    <row r="22" spans="1:8" s="41" customFormat="1" ht="20.100000000000001" customHeight="1" x14ac:dyDescent="0.4">
      <c r="A22" s="43" t="s">
        <v>69</v>
      </c>
      <c r="B22" s="44" t="s">
        <v>70</v>
      </c>
      <c r="C22" s="45">
        <v>8</v>
      </c>
      <c r="D22" s="46">
        <v>0</v>
      </c>
      <c r="E22" s="47">
        <v>0</v>
      </c>
      <c r="F22" s="48">
        <v>16</v>
      </c>
      <c r="G22" s="49">
        <v>20</v>
      </c>
      <c r="H22" s="50">
        <v>44</v>
      </c>
    </row>
    <row r="23" spans="1:8" s="41" customFormat="1" ht="20.100000000000001" customHeight="1" x14ac:dyDescent="0.4">
      <c r="A23" s="43" t="s">
        <v>71</v>
      </c>
      <c r="B23" s="44" t="s">
        <v>72</v>
      </c>
      <c r="C23" s="45">
        <v>8</v>
      </c>
      <c r="D23" s="46">
        <v>0</v>
      </c>
      <c r="E23" s="47">
        <v>0</v>
      </c>
      <c r="F23" s="48">
        <v>24</v>
      </c>
      <c r="G23" s="49">
        <v>12</v>
      </c>
      <c r="H23" s="50">
        <v>44</v>
      </c>
    </row>
    <row r="24" spans="1:8" s="41" customFormat="1" ht="20.100000000000001" customHeight="1" x14ac:dyDescent="0.4">
      <c r="A24" s="43" t="s">
        <v>73</v>
      </c>
      <c r="B24" s="44" t="s">
        <v>74</v>
      </c>
      <c r="C24" s="45">
        <v>16</v>
      </c>
      <c r="D24" s="46">
        <v>8</v>
      </c>
      <c r="E24" s="47">
        <v>0</v>
      </c>
      <c r="F24" s="48">
        <v>8</v>
      </c>
      <c r="G24" s="49">
        <v>20</v>
      </c>
      <c r="H24" s="50">
        <v>44</v>
      </c>
    </row>
    <row r="25" spans="1:8" s="41" customFormat="1" ht="20.100000000000001" customHeight="1" x14ac:dyDescent="0.4">
      <c r="A25" s="43" t="s">
        <v>75</v>
      </c>
      <c r="B25" s="44" t="s">
        <v>76</v>
      </c>
      <c r="C25" s="45">
        <v>8</v>
      </c>
      <c r="D25" s="46">
        <v>0</v>
      </c>
      <c r="E25" s="47">
        <v>0</v>
      </c>
      <c r="F25" s="48">
        <v>24</v>
      </c>
      <c r="G25" s="49">
        <v>12</v>
      </c>
      <c r="H25" s="50">
        <v>44</v>
      </c>
    </row>
    <row r="26" spans="1:8" s="41" customFormat="1" ht="20.100000000000001" customHeight="1" thickBot="1" x14ac:dyDescent="0.45">
      <c r="A26" s="51" t="s">
        <v>0</v>
      </c>
      <c r="B26" s="52" t="s">
        <v>29</v>
      </c>
      <c r="C26" s="53">
        <v>8</v>
      </c>
      <c r="D26" s="54">
        <v>0</v>
      </c>
      <c r="E26" s="55">
        <v>0</v>
      </c>
      <c r="F26" s="56">
        <v>24</v>
      </c>
      <c r="G26" s="57">
        <v>12</v>
      </c>
      <c r="H26" s="58">
        <v>44</v>
      </c>
    </row>
  </sheetData>
  <sheetProtection algorithmName="SHA-512" hashValue="0N4vGZwH0mJ2JjAtznYIluOXvQfXA9RVc7sAeW/U6SoSYO+79BLn1S/B2mACbYIkvWZunhnnnrHKzxefVeA6VA==" saltValue="FgsfRrQU2O0AAs++xfKtfA==" spinCount="100000" sheet="1" objects="1" scenarios="1"/>
  <autoFilter ref="A1:H25"/>
  <phoneticPr fontId="1"/>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入力シート１（使い方、所属選択）</vt:lpstr>
      <vt:lpstr>入力シート２（チェック）</vt:lpstr>
      <vt:lpstr>参考）専攻語科目演習＋専攻科目の最低修得単位数</vt:lpstr>
      <vt:lpstr>'入力シート２（チェック）'!Print_Area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賢一</dc:creator>
  <cp:lastModifiedBy>和田　賢一</cp:lastModifiedBy>
  <cp:lastPrinted>2020-08-27T04:11:22Z</cp:lastPrinted>
  <dcterms:created xsi:type="dcterms:W3CDTF">2020-05-26T03:16:19Z</dcterms:created>
  <dcterms:modified xsi:type="dcterms:W3CDTF">2020-08-31T04:20:26Z</dcterms:modified>
</cp:coreProperties>
</file>